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8.100.93\荒川01\区民生活部\区民施設課\004-04 区民ひろば_指定管理者制度\00404003 ふれあい館指定管理者候補者選定委員会関係書（公募）\令和07年度_駅前・荒木田・西尾久\03 募集要項等\02 様式（申請書類）\"/>
    </mc:Choice>
  </mc:AlternateContent>
  <bookViews>
    <workbookView xWindow="0" yWindow="0" windowWidth="20490" windowHeight="7215" tabRatio="799" activeTab="1"/>
  </bookViews>
  <sheets>
    <sheet name="入力方法" sheetId="7" r:id="rId1"/>
    <sheet name="収支計画(荒木田)" sheetId="1" r:id="rId2"/>
    <sheet name="R8未払消費税計算書" sheetId="2" r:id="rId3"/>
    <sheet name="R9未払消費税計算書" sheetId="3" r:id="rId4"/>
    <sheet name="R10未払消費税計算書" sheetId="4" r:id="rId5"/>
    <sheet name="R11未払消費税計算書" sheetId="5" r:id="rId6"/>
    <sheet name="R12未払消費税計算書" sheetId="6" r:id="rId7"/>
  </sheets>
  <definedNames>
    <definedName name="Ａ" localSheetId="4">#REF!</definedName>
    <definedName name="Ａ" localSheetId="5">#REF!</definedName>
    <definedName name="Ａ" localSheetId="6">#REF!</definedName>
    <definedName name="Ａ" localSheetId="3">#REF!</definedName>
    <definedName name="Ａ">#REF!</definedName>
    <definedName name="B" localSheetId="5">#REF!</definedName>
    <definedName name="B" localSheetId="6">#REF!</definedName>
    <definedName name="B">#REF!</definedName>
    <definedName name="ｋ" localSheetId="5">#REF!</definedName>
    <definedName name="ｋ" localSheetId="6">#REF!</definedName>
    <definedName name="ｋ">#REF!</definedName>
    <definedName name="kikiki" localSheetId="4">#REF!</definedName>
    <definedName name="kikiki" localSheetId="5">#REF!</definedName>
    <definedName name="kikiki" localSheetId="6">#REF!</definedName>
    <definedName name="kikiki" localSheetId="3">#REF!</definedName>
    <definedName name="kikiki">#REF!</definedName>
    <definedName name="ｎ" localSheetId="4">#REF!</definedName>
    <definedName name="ｎ" localSheetId="5">#REF!</definedName>
    <definedName name="ｎ" localSheetId="6">#REF!</definedName>
    <definedName name="ｎ" localSheetId="3">#REF!</definedName>
    <definedName name="ｎ">#REF!</definedName>
    <definedName name="_xlnm.Print_Area" localSheetId="4">'R10未払消費税計算書'!$A$1:$I$31</definedName>
    <definedName name="_xlnm.Print_Area" localSheetId="5">'R11未払消費税計算書'!$A$1:$I$31</definedName>
    <definedName name="_xlnm.Print_Area" localSheetId="6">'R12未払消費税計算書'!$A$1:$I$31</definedName>
    <definedName name="_xlnm.Print_Area" localSheetId="2">'R8未払消費税計算書'!$A$1:$I$31</definedName>
    <definedName name="_xlnm.Print_Area" localSheetId="3">'R9未払消費税計算書'!$A$1:$I$31</definedName>
    <definedName name="_xlnm.Print_Area" localSheetId="1">'収支計画(荒木田)'!$A$1:$S$52</definedName>
    <definedName name="Sheet1" localSheetId="4">#REF!</definedName>
    <definedName name="Sheet1" localSheetId="5">#REF!</definedName>
    <definedName name="Sheet1" localSheetId="6">#REF!</definedName>
    <definedName name="Sheet1" localSheetId="3">#REF!</definedName>
    <definedName name="Sheet1">#REF!</definedName>
    <definedName name="あ" localSheetId="4">#REF!</definedName>
    <definedName name="あ" localSheetId="5">#REF!</definedName>
    <definedName name="あ" localSheetId="6">#REF!</definedName>
    <definedName name="あ" localSheetId="3">#REF!</definedName>
    <definedName name="あ">#REF!</definedName>
    <definedName name="ううう" localSheetId="4">#REF!</definedName>
    <definedName name="ううう" localSheetId="5">#REF!</definedName>
    <definedName name="ううう" localSheetId="6">#REF!</definedName>
    <definedName name="ううう" localSheetId="3">#REF!</definedName>
    <definedName name="ううう">#REF!</definedName>
    <definedName name="ぉぉおｌ" localSheetId="4">#REF!</definedName>
    <definedName name="ぉぉおｌ" localSheetId="5">#REF!</definedName>
    <definedName name="ぉぉおｌ" localSheetId="6">#REF!</definedName>
    <definedName name="ぉぉおｌ" localSheetId="3">#REF!</definedName>
    <definedName name="ぉぉおｌ">#REF!</definedName>
    <definedName name="カモ" localSheetId="4">#REF!</definedName>
    <definedName name="カモ" localSheetId="5">#REF!</definedName>
    <definedName name="カモ" localSheetId="6">#REF!</definedName>
    <definedName name="カモ" localSheetId="3">#REF!</definedName>
    <definedName name="カモ">#REF!</definedName>
    <definedName name="き" localSheetId="4">#REF!</definedName>
    <definedName name="き" localSheetId="5">#REF!</definedName>
    <definedName name="き" localSheetId="6">#REF!</definedName>
    <definedName name="き" localSheetId="3">#REF!</definedName>
    <definedName name="き">#REF!</definedName>
    <definedName name="ききき" localSheetId="4">#REF!</definedName>
    <definedName name="ききき" localSheetId="5">#REF!</definedName>
    <definedName name="ききき" localSheetId="6">#REF!</definedName>
    <definedName name="ききき" localSheetId="3">#REF!</definedName>
    <definedName name="ききき">#REF!</definedName>
    <definedName name="その他賃借料" localSheetId="4">#REF!</definedName>
    <definedName name="その他賃借料" localSheetId="5">#REF!</definedName>
    <definedName name="その他賃借料" localSheetId="6">#REF!</definedName>
    <definedName name="その他賃借料" localSheetId="3">#REF!</definedName>
    <definedName name="その他賃借料">#REF!</definedName>
    <definedName name="科目" localSheetId="4">#REF!</definedName>
    <definedName name="科目" localSheetId="5">#REF!</definedName>
    <definedName name="科目" localSheetId="6">#REF!</definedName>
    <definedName name="科目" localSheetId="3">#REF!</definedName>
    <definedName name="科目">#REF!</definedName>
    <definedName name="経費" localSheetId="4">#REF!</definedName>
    <definedName name="経費" localSheetId="5">#REF!</definedName>
    <definedName name="経費" localSheetId="6">#REF!</definedName>
    <definedName name="経費" localSheetId="2">#REF!</definedName>
    <definedName name="経費" localSheetId="3">#REF!</definedName>
    <definedName name="経費">'収支計画(荒木田)'!$K$3:$K$7</definedName>
    <definedName name="非常勤" localSheetId="4">#REF!</definedName>
    <definedName name="非常勤" localSheetId="5">#REF!</definedName>
    <definedName name="非常勤" localSheetId="6">#REF!</definedName>
    <definedName name="非常勤" localSheetId="3">#REF!</definedName>
    <definedName name="非常勤">#REF!</definedName>
    <definedName name="福利厚生" localSheetId="4">#REF!</definedName>
    <definedName name="福利厚生" localSheetId="5">#REF!</definedName>
    <definedName name="福利厚生" localSheetId="6">#REF!</definedName>
    <definedName name="福利厚生" localSheetId="3">#REF!</definedName>
    <definedName name="福利厚生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1" l="1"/>
  <c r="I51" i="1"/>
  <c r="I50" i="1"/>
  <c r="I49" i="1"/>
  <c r="I48" i="1"/>
  <c r="I12" i="1" l="1"/>
  <c r="H12" i="1"/>
  <c r="G12" i="1"/>
  <c r="F12" i="1"/>
  <c r="E12" i="1"/>
  <c r="D21" i="5" l="1"/>
  <c r="D20" i="5"/>
  <c r="D17" i="5"/>
  <c r="D16" i="5"/>
  <c r="D15" i="5"/>
  <c r="D14" i="5"/>
  <c r="D13" i="5"/>
  <c r="D9" i="5"/>
  <c r="D8" i="5"/>
  <c r="D6" i="5"/>
  <c r="D21" i="4"/>
  <c r="D20" i="4"/>
  <c r="D17" i="4"/>
  <c r="D16" i="4"/>
  <c r="D15" i="4"/>
  <c r="D14" i="4"/>
  <c r="D13" i="4"/>
  <c r="D9" i="4"/>
  <c r="D8" i="4"/>
  <c r="D6" i="4"/>
  <c r="D21" i="3"/>
  <c r="D20" i="3"/>
  <c r="D17" i="3"/>
  <c r="D16" i="3"/>
  <c r="D15" i="3"/>
  <c r="D14" i="3"/>
  <c r="D13" i="3"/>
  <c r="D9" i="3"/>
  <c r="D8" i="3"/>
  <c r="D6" i="3"/>
  <c r="I22" i="1"/>
  <c r="H22" i="1"/>
  <c r="H24" i="1" s="1"/>
  <c r="H25" i="1" s="1"/>
  <c r="D12" i="5" s="1"/>
  <c r="G22" i="1"/>
  <c r="G24" i="1" s="1"/>
  <c r="G25" i="1" s="1"/>
  <c r="D12" i="4" s="1"/>
  <c r="F22" i="1"/>
  <c r="E22" i="1"/>
  <c r="E24" i="1" s="1"/>
  <c r="E25" i="1" s="1"/>
  <c r="D12" i="2" s="1"/>
  <c r="D21" i="2"/>
  <c r="D20" i="2"/>
  <c r="D17" i="2"/>
  <c r="D16" i="2"/>
  <c r="D15" i="2"/>
  <c r="D14" i="2"/>
  <c r="D13" i="2"/>
  <c r="D9" i="2"/>
  <c r="D8" i="2"/>
  <c r="D6" i="2"/>
  <c r="D21" i="6"/>
  <c r="F21" i="6" s="1"/>
  <c r="G21" i="6" s="1"/>
  <c r="D20" i="6"/>
  <c r="F20" i="6" s="1"/>
  <c r="G20" i="6" s="1"/>
  <c r="E19" i="6"/>
  <c r="F18" i="6"/>
  <c r="G18" i="6" s="1"/>
  <c r="D17" i="6"/>
  <c r="F17" i="6" s="1"/>
  <c r="G17" i="6" s="1"/>
  <c r="D16" i="6"/>
  <c r="F16" i="6" s="1"/>
  <c r="G16" i="6" s="1"/>
  <c r="D15" i="6"/>
  <c r="F15" i="6" s="1"/>
  <c r="G15" i="6" s="1"/>
  <c r="D14" i="6"/>
  <c r="F14" i="6" s="1"/>
  <c r="G14" i="6" s="1"/>
  <c r="D13" i="6"/>
  <c r="F13" i="6" s="1"/>
  <c r="G13" i="6" s="1"/>
  <c r="G10" i="6"/>
  <c r="F10" i="6"/>
  <c r="D9" i="6"/>
  <c r="E9" i="6" s="1"/>
  <c r="D8" i="6"/>
  <c r="E8" i="6" s="1"/>
  <c r="D6" i="6"/>
  <c r="D7" i="6" s="1"/>
  <c r="F5" i="6"/>
  <c r="H5" i="6" s="1"/>
  <c r="I24" i="1"/>
  <c r="I25" i="1" s="1"/>
  <c r="D12" i="6" s="1"/>
  <c r="E10" i="6" l="1"/>
  <c r="F6" i="6"/>
  <c r="H6" i="6" s="1"/>
  <c r="H7" i="6" s="1"/>
  <c r="G29" i="6" s="1"/>
  <c r="F7" i="6"/>
  <c r="D10" i="6"/>
  <c r="F12" i="6"/>
  <c r="G12" i="6" s="1"/>
  <c r="G23" i="1"/>
  <c r="H23" i="1"/>
  <c r="E23" i="1"/>
  <c r="I23" i="1"/>
  <c r="F21" i="5" l="1"/>
  <c r="G21" i="5" s="1"/>
  <c r="F20" i="5"/>
  <c r="G20" i="5" s="1"/>
  <c r="E19" i="5"/>
  <c r="G18" i="5"/>
  <c r="F18" i="5"/>
  <c r="F17" i="5"/>
  <c r="G17" i="5" s="1"/>
  <c r="F16" i="5"/>
  <c r="G16" i="5" s="1"/>
  <c r="F15" i="5"/>
  <c r="G15" i="5" s="1"/>
  <c r="F14" i="5"/>
  <c r="G14" i="5" s="1"/>
  <c r="F13" i="5"/>
  <c r="G13" i="5" s="1"/>
  <c r="G10" i="5"/>
  <c r="F10" i="5"/>
  <c r="E9" i="5"/>
  <c r="E8" i="5"/>
  <c r="D7" i="5"/>
  <c r="F5" i="5"/>
  <c r="H5" i="5" s="1"/>
  <c r="F21" i="4"/>
  <c r="G21" i="4" s="1"/>
  <c r="F20" i="4"/>
  <c r="G20" i="4" s="1"/>
  <c r="E19" i="4"/>
  <c r="G18" i="4"/>
  <c r="F18" i="4"/>
  <c r="F17" i="4"/>
  <c r="G17" i="4" s="1"/>
  <c r="F16" i="4"/>
  <c r="G16" i="4" s="1"/>
  <c r="F15" i="4"/>
  <c r="G15" i="4" s="1"/>
  <c r="F14" i="4"/>
  <c r="G14" i="4" s="1"/>
  <c r="F13" i="4"/>
  <c r="G13" i="4" s="1"/>
  <c r="G10" i="4"/>
  <c r="F10" i="4"/>
  <c r="E9" i="4"/>
  <c r="E8" i="4"/>
  <c r="D7" i="4"/>
  <c r="F5" i="4"/>
  <c r="H5" i="4" s="1"/>
  <c r="F21" i="3"/>
  <c r="G21" i="3" s="1"/>
  <c r="F20" i="3"/>
  <c r="G20" i="3" s="1"/>
  <c r="E19" i="3"/>
  <c r="F18" i="3"/>
  <c r="G18" i="3" s="1"/>
  <c r="F17" i="3"/>
  <c r="G17" i="3" s="1"/>
  <c r="F16" i="3"/>
  <c r="G16" i="3" s="1"/>
  <c r="F15" i="3"/>
  <c r="G15" i="3" s="1"/>
  <c r="F14" i="3"/>
  <c r="G14" i="3" s="1"/>
  <c r="F13" i="3"/>
  <c r="G13" i="3" s="1"/>
  <c r="G10" i="3"/>
  <c r="F10" i="3"/>
  <c r="E9" i="3"/>
  <c r="E8" i="3"/>
  <c r="D7" i="3"/>
  <c r="F5" i="3"/>
  <c r="H5" i="3" s="1"/>
  <c r="I37" i="1"/>
  <c r="I39" i="1" s="1"/>
  <c r="I40" i="1" s="1"/>
  <c r="D11" i="6" s="1"/>
  <c r="F11" i="6" s="1"/>
  <c r="G11" i="6" s="1"/>
  <c r="G22" i="6" s="1"/>
  <c r="G30" i="6" s="1"/>
  <c r="G31" i="6" s="1"/>
  <c r="I13" i="1" s="1"/>
  <c r="H37" i="1"/>
  <c r="H39" i="1" s="1"/>
  <c r="H40" i="1" s="1"/>
  <c r="D11" i="5" s="1"/>
  <c r="G37" i="1"/>
  <c r="G39" i="1" s="1"/>
  <c r="G40" i="1" s="1"/>
  <c r="D11" i="4" s="1"/>
  <c r="F37" i="1"/>
  <c r="E37" i="1"/>
  <c r="E39" i="1" s="1"/>
  <c r="E40" i="1" s="1"/>
  <c r="D11" i="2" s="1"/>
  <c r="E33" i="1"/>
  <c r="E30" i="1"/>
  <c r="E6" i="1"/>
  <c r="I33" i="1"/>
  <c r="I30" i="1"/>
  <c r="I6" i="1"/>
  <c r="H33" i="1"/>
  <c r="H30" i="1"/>
  <c r="H6" i="1"/>
  <c r="G33" i="1"/>
  <c r="G30" i="1"/>
  <c r="G6" i="1"/>
  <c r="D23" i="6" l="1"/>
  <c r="D24" i="6" s="1"/>
  <c r="D25" i="6" s="1"/>
  <c r="D26" i="6" s="1"/>
  <c r="F23" i="1"/>
  <c r="F24" i="1"/>
  <c r="F25" i="1" s="1"/>
  <c r="D12" i="3" s="1"/>
  <c r="F12" i="3" s="1"/>
  <c r="G12" i="3" s="1"/>
  <c r="E38" i="1"/>
  <c r="I38" i="1"/>
  <c r="G38" i="1"/>
  <c r="F6" i="5"/>
  <c r="H6" i="5" s="1"/>
  <c r="H7" i="5" s="1"/>
  <c r="G29" i="5" s="1"/>
  <c r="F6" i="3"/>
  <c r="H6" i="3" s="1"/>
  <c r="H7" i="3" s="1"/>
  <c r="G29" i="3" s="1"/>
  <c r="F6" i="4"/>
  <c r="H6" i="4" s="1"/>
  <c r="H7" i="4" s="1"/>
  <c r="G29" i="4" s="1"/>
  <c r="E10" i="3"/>
  <c r="E10" i="4"/>
  <c r="H38" i="1"/>
  <c r="E10" i="5"/>
  <c r="F7" i="5"/>
  <c r="D10" i="5"/>
  <c r="F12" i="5"/>
  <c r="G12" i="5" s="1"/>
  <c r="F7" i="4"/>
  <c r="D10" i="4"/>
  <c r="F12" i="4"/>
  <c r="G12" i="4" s="1"/>
  <c r="F7" i="3"/>
  <c r="D10" i="3"/>
  <c r="D27" i="6" l="1"/>
  <c r="I17" i="1"/>
  <c r="F39" i="1"/>
  <c r="F18" i="2" l="1"/>
  <c r="E19" i="2"/>
  <c r="F21" i="2" l="1"/>
  <c r="G21" i="2" s="1"/>
  <c r="F20" i="2"/>
  <c r="G20" i="2" s="1"/>
  <c r="G18" i="2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G10" i="2"/>
  <c r="F10" i="2"/>
  <c r="D10" i="2"/>
  <c r="E9" i="2"/>
  <c r="E8" i="2"/>
  <c r="D7" i="2"/>
  <c r="F7" i="2" s="1"/>
  <c r="F6" i="2"/>
  <c r="H6" i="2" s="1"/>
  <c r="F5" i="2"/>
  <c r="H5" i="2" s="1"/>
  <c r="E10" i="2" l="1"/>
  <c r="H7" i="2"/>
  <c r="G29" i="2" s="1"/>
  <c r="F6" i="1" l="1"/>
  <c r="F33" i="1" l="1"/>
  <c r="F30" i="1"/>
  <c r="F38" i="1" l="1"/>
  <c r="F40" i="1"/>
  <c r="D11" i="3" s="1"/>
  <c r="F11" i="2" l="1"/>
  <c r="G11" i="2" s="1"/>
  <c r="G22" i="2" s="1"/>
  <c r="G30" i="2" s="1"/>
  <c r="G31" i="2" s="1"/>
  <c r="E13" i="1" l="1"/>
  <c r="E15" i="1" s="1"/>
  <c r="D23" i="2"/>
  <c r="D24" i="2" s="1"/>
  <c r="D25" i="2" s="1"/>
  <c r="D26" i="2" s="1"/>
  <c r="F11" i="5"/>
  <c r="G11" i="5" s="1"/>
  <c r="G22" i="5" s="1"/>
  <c r="G30" i="5" s="1"/>
  <c r="G31" i="5" s="1"/>
  <c r="H13" i="1" s="1"/>
  <c r="F11" i="3"/>
  <c r="G11" i="3" s="1"/>
  <c r="G22" i="3" s="1"/>
  <c r="G30" i="3" s="1"/>
  <c r="G31" i="3" s="1"/>
  <c r="F13" i="1" s="1"/>
  <c r="F15" i="1" s="1"/>
  <c r="F11" i="4"/>
  <c r="G11" i="4" s="1"/>
  <c r="G22" i="4" s="1"/>
  <c r="G30" i="4" s="1"/>
  <c r="G31" i="4" s="1"/>
  <c r="G13" i="1" s="1"/>
  <c r="D27" i="2" l="1"/>
  <c r="E17" i="1"/>
  <c r="E18" i="1" s="1"/>
  <c r="E44" i="1" s="1"/>
  <c r="D23" i="5"/>
  <c r="D24" i="5" s="1"/>
  <c r="D25" i="5" s="1"/>
  <c r="D26" i="5" s="1"/>
  <c r="I15" i="1"/>
  <c r="I18" i="1" s="1"/>
  <c r="I44" i="1" s="1"/>
  <c r="D23" i="4"/>
  <c r="D24" i="4" s="1"/>
  <c r="D25" i="4" s="1"/>
  <c r="D26" i="4" s="1"/>
  <c r="H15" i="1"/>
  <c r="D23" i="3"/>
  <c r="D24" i="3" s="1"/>
  <c r="D25" i="3" s="1"/>
  <c r="D26" i="3" s="1"/>
  <c r="G15" i="1"/>
  <c r="D27" i="4" l="1"/>
  <c r="G17" i="1"/>
  <c r="G18" i="1" s="1"/>
  <c r="G44" i="1" s="1"/>
  <c r="D27" i="3"/>
  <c r="F17" i="1"/>
  <c r="F18" i="1" s="1"/>
  <c r="F44" i="1" s="1"/>
  <c r="D27" i="5"/>
  <c r="H17" i="1"/>
  <c r="H18" i="1" s="1"/>
  <c r="H44" i="1" s="1"/>
</calcChain>
</file>

<file path=xl/comments1.xml><?xml version="1.0" encoding="utf-8"?>
<comments xmlns="http://schemas.openxmlformats.org/spreadsheetml/2006/main">
  <authors>
    <author>加藤 敦子</author>
  </authors>
  <commentLis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指定管理料総額です</t>
        </r>
      </text>
    </comment>
  </commentList>
</comments>
</file>

<file path=xl/comments2.xml><?xml version="1.0" encoding="utf-8"?>
<comments xmlns="http://schemas.openxmlformats.org/spreadsheetml/2006/main">
  <authors>
    <author>加藤 敦子</author>
  </authors>
  <commentLis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指定管理料総額です</t>
        </r>
      </text>
    </comment>
  </commentList>
</comments>
</file>

<file path=xl/comments3.xml><?xml version="1.0" encoding="utf-8"?>
<comments xmlns="http://schemas.openxmlformats.org/spreadsheetml/2006/main">
  <authors>
    <author>加藤 敦子</author>
  </authors>
  <commentLis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指定管理料総額です</t>
        </r>
      </text>
    </comment>
  </commentList>
</comments>
</file>

<file path=xl/comments4.xml><?xml version="1.0" encoding="utf-8"?>
<comments xmlns="http://schemas.openxmlformats.org/spreadsheetml/2006/main">
  <authors>
    <author>加藤 敦子</author>
  </authors>
  <commentLis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指定管理料総額です</t>
        </r>
      </text>
    </comment>
  </commentList>
</comments>
</file>

<file path=xl/comments5.xml><?xml version="1.0" encoding="utf-8"?>
<comments xmlns="http://schemas.openxmlformats.org/spreadsheetml/2006/main">
  <authors>
    <author>加藤 敦子</author>
  </authors>
  <commentLis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指定管理料総額です</t>
        </r>
      </text>
    </comment>
  </commentList>
</comments>
</file>

<file path=xl/sharedStrings.xml><?xml version="1.0" encoding="utf-8"?>
<sst xmlns="http://schemas.openxmlformats.org/spreadsheetml/2006/main" count="402" uniqueCount="111">
  <si>
    <t>【管理運営費】</t>
    <rPh sb="1" eb="3">
      <t>カンリ</t>
    </rPh>
    <rPh sb="3" eb="5">
      <t>ウンエイ</t>
    </rPh>
    <rPh sb="5" eb="6">
      <t>ヒ</t>
    </rPh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</si>
  <si>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</si>
  <si>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t>項　　目</t>
    <rPh sb="0" eb="1">
      <t>コウ</t>
    </rPh>
    <rPh sb="3" eb="4">
      <t>モク</t>
    </rPh>
    <phoneticPr fontId="4"/>
  </si>
  <si>
    <t>内　　訳</t>
    <rPh sb="0" eb="1">
      <t>ウチ</t>
    </rPh>
    <rPh sb="3" eb="4">
      <t>ヤク</t>
    </rPh>
    <phoneticPr fontId="4"/>
  </si>
  <si>
    <t>収入</t>
    <rPh sb="0" eb="2">
      <t>シュウニュウ</t>
    </rPh>
    <phoneticPr fontId="2"/>
  </si>
  <si>
    <t>指定管理料（管理運営費）</t>
    <rPh sb="6" eb="8">
      <t>カンリ</t>
    </rPh>
    <rPh sb="8" eb="10">
      <t>ウンエイ</t>
    </rPh>
    <rPh sb="10" eb="11">
      <t>ヒ</t>
    </rPh>
    <phoneticPr fontId="2"/>
  </si>
  <si>
    <t>合　　計</t>
    <rPh sb="0" eb="1">
      <t>ガッ</t>
    </rPh>
    <rPh sb="3" eb="4">
      <t>ケイ</t>
    </rPh>
    <phoneticPr fontId="2"/>
  </si>
  <si>
    <t>支出</t>
    <rPh sb="0" eb="2">
      <t>シシュツ</t>
    </rPh>
    <phoneticPr fontId="2"/>
  </si>
  <si>
    <t>消耗品費</t>
    <rPh sb="0" eb="2">
      <t>ショウモウ</t>
    </rPh>
    <rPh sb="2" eb="3">
      <t>ヒン</t>
    </rPh>
    <rPh sb="3" eb="4">
      <t>ヒ</t>
    </rPh>
    <phoneticPr fontId="4"/>
  </si>
  <si>
    <t>物品修繕費</t>
    <rPh sb="0" eb="2">
      <t>ブッピン</t>
    </rPh>
    <rPh sb="2" eb="4">
      <t>シュウゼン</t>
    </rPh>
    <rPh sb="4" eb="5">
      <t>ヒ</t>
    </rPh>
    <phoneticPr fontId="4"/>
  </si>
  <si>
    <t>役務費</t>
    <rPh sb="0" eb="2">
      <t>エキム</t>
    </rPh>
    <rPh sb="2" eb="3">
      <t>ヒ</t>
    </rPh>
    <phoneticPr fontId="4"/>
  </si>
  <si>
    <t>委託料</t>
    <rPh sb="0" eb="2">
      <t>イタク</t>
    </rPh>
    <rPh sb="2" eb="3">
      <t>リョウ</t>
    </rPh>
    <phoneticPr fontId="4"/>
  </si>
  <si>
    <t>本部経費</t>
    <rPh sb="0" eb="2">
      <t>ホンブ</t>
    </rPh>
    <rPh sb="2" eb="4">
      <t>ケイヒ</t>
    </rPh>
    <phoneticPr fontId="2"/>
  </si>
  <si>
    <t>未払消費税</t>
    <phoneticPr fontId="4"/>
  </si>
  <si>
    <t>その他（賃借料等）</t>
    <rPh sb="2" eb="3">
      <t>タ</t>
    </rPh>
    <rPh sb="4" eb="7">
      <t>チンシャクリョウ</t>
    </rPh>
    <rPh sb="7" eb="8">
      <t>トウ</t>
    </rPh>
    <phoneticPr fontId="2"/>
  </si>
  <si>
    <t>管　理　費　計</t>
    <rPh sb="0" eb="1">
      <t>カン</t>
    </rPh>
    <rPh sb="2" eb="3">
      <t>リ</t>
    </rPh>
    <rPh sb="4" eb="5">
      <t>ヒ</t>
    </rPh>
    <rPh sb="6" eb="7">
      <t>ケイ</t>
    </rPh>
    <phoneticPr fontId="4"/>
  </si>
  <si>
    <t>運営費</t>
    <rPh sb="0" eb="2">
      <t>ウンエイ</t>
    </rPh>
    <rPh sb="2" eb="3">
      <t>ヒ</t>
    </rPh>
    <phoneticPr fontId="2"/>
  </si>
  <si>
    <t>予定する収支差額</t>
    <rPh sb="0" eb="2">
      <t>ヨテイ</t>
    </rPh>
    <rPh sb="4" eb="6">
      <t>シュウシ</t>
    </rPh>
    <rPh sb="6" eb="8">
      <t>サガク</t>
    </rPh>
    <phoneticPr fontId="2"/>
  </si>
  <si>
    <t>【人件費】</t>
    <rPh sb="1" eb="4">
      <t>ジンケンヒ</t>
    </rPh>
    <phoneticPr fontId="2"/>
  </si>
  <si>
    <t>指定管理料（人件費）</t>
    <rPh sb="6" eb="9">
      <t>ジンケンヒ</t>
    </rPh>
    <phoneticPr fontId="2"/>
  </si>
  <si>
    <t>給与等</t>
    <rPh sb="0" eb="2">
      <t>キュウヨ</t>
    </rPh>
    <rPh sb="2" eb="3">
      <t>トウ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</si>
  <si>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4"/>
  </si>
  <si>
    <t>【家屋等修繕費】</t>
    <rPh sb="1" eb="3">
      <t>カオク</t>
    </rPh>
    <rPh sb="3" eb="4">
      <t>トウ</t>
    </rPh>
    <rPh sb="4" eb="7">
      <t>シュウゼンヒ</t>
    </rPh>
    <phoneticPr fontId="2"/>
  </si>
  <si>
    <t>指定管理料（家屋等修繕費）</t>
    <rPh sb="6" eb="8">
      <t>カオク</t>
    </rPh>
    <rPh sb="8" eb="9">
      <t>トウ</t>
    </rPh>
    <rPh sb="9" eb="12">
      <t>シュウゼンヒ</t>
    </rPh>
    <phoneticPr fontId="2"/>
  </si>
  <si>
    <t>家屋等修繕費</t>
    <rPh sb="0" eb="3">
      <t>カオクトウ</t>
    </rPh>
    <rPh sb="3" eb="5">
      <t>シュウゼン</t>
    </rPh>
    <rPh sb="5" eb="6">
      <t>ヒ</t>
    </rPh>
    <phoneticPr fontId="4"/>
  </si>
  <si>
    <t>（Ｅ）</t>
    <phoneticPr fontId="2"/>
  </si>
  <si>
    <t>未払消費税計算書</t>
    <rPh sb="0" eb="2">
      <t>ミバラ</t>
    </rPh>
    <rPh sb="2" eb="5">
      <t>ショウヒゼイ</t>
    </rPh>
    <rPh sb="5" eb="7">
      <t>ケイサン</t>
    </rPh>
    <rPh sb="7" eb="8">
      <t>ショ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</si>
  <si>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</si>
  <si>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</si>
  <si>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消費税取引</t>
    <rPh sb="0" eb="3">
      <t>ショウヒゼイ</t>
    </rPh>
    <rPh sb="3" eb="5">
      <t>トリヒキ</t>
    </rPh>
    <phoneticPr fontId="2"/>
  </si>
  <si>
    <t>消費税額</t>
    <rPh sb="0" eb="3">
      <t>ショウヒゼイ</t>
    </rPh>
    <rPh sb="3" eb="4">
      <t>ガク</t>
    </rPh>
    <phoneticPr fontId="2"/>
  </si>
  <si>
    <t>非課税</t>
    <rPh sb="0" eb="3">
      <t>ヒカゼイ</t>
    </rPh>
    <phoneticPr fontId="2"/>
  </si>
  <si>
    <t>課税</t>
    <rPh sb="0" eb="2">
      <t>カゼイ</t>
    </rPh>
    <phoneticPr fontId="2"/>
  </si>
  <si>
    <t>仮払消費税</t>
    <rPh sb="0" eb="2">
      <t>カリバライ</t>
    </rPh>
    <rPh sb="2" eb="5">
      <t>ショウヒゼイ</t>
    </rPh>
    <phoneticPr fontId="2"/>
  </si>
  <si>
    <t>仮受消費税</t>
    <rPh sb="0" eb="2">
      <t>カリウケ</t>
    </rPh>
    <rPh sb="2" eb="5">
      <t>ショウヒゼイ</t>
    </rPh>
    <phoneticPr fontId="2"/>
  </si>
  <si>
    <t>その他の収入</t>
    <rPh sb="2" eb="3">
      <t>タ</t>
    </rPh>
    <rPh sb="4" eb="6">
      <t>シュウニュウ</t>
    </rPh>
    <phoneticPr fontId="2"/>
  </si>
  <si>
    <t>収入合計</t>
    <rPh sb="0" eb="2">
      <t>シュウニュウ</t>
    </rPh>
    <rPh sb="2" eb="4">
      <t>ゴウケイ</t>
    </rPh>
    <phoneticPr fontId="2"/>
  </si>
  <si>
    <t>①</t>
    <phoneticPr fontId="2"/>
  </si>
  <si>
    <t>人件費</t>
    <rPh sb="0" eb="3">
      <t>ジンケンヒ</t>
    </rPh>
    <phoneticPr fontId="2"/>
  </si>
  <si>
    <t>給与</t>
    <rPh sb="0" eb="2">
      <t>キュウヨ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</si>
  <si>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</si>
  <si>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人件費合計</t>
    <phoneticPr fontId="2"/>
  </si>
  <si>
    <t>家屋等修繕費</t>
    <rPh sb="0" eb="2">
      <t>カオク</t>
    </rPh>
    <rPh sb="2" eb="3">
      <t>トウ</t>
    </rPh>
    <rPh sb="3" eb="6">
      <t>シュウゼンヒ</t>
    </rPh>
    <phoneticPr fontId="2"/>
  </si>
  <si>
    <t>家屋等修繕費合計</t>
    <rPh sb="0" eb="2">
      <t>カオク</t>
    </rPh>
    <rPh sb="2" eb="3">
      <t>トウ</t>
    </rPh>
    <rPh sb="3" eb="6">
      <t>シュウゼンヒ</t>
    </rPh>
    <rPh sb="6" eb="8">
      <t>ゴウケイ</t>
    </rPh>
    <rPh sb="7" eb="8">
      <t>ケイ</t>
    </rPh>
    <phoneticPr fontId="2"/>
  </si>
  <si>
    <t>管理運営費</t>
    <rPh sb="0" eb="2">
      <t>カンリ</t>
    </rPh>
    <rPh sb="2" eb="4">
      <t>ウンエイ</t>
    </rPh>
    <phoneticPr fontId="2"/>
  </si>
  <si>
    <t>旅費</t>
    <rPh sb="0" eb="2">
      <t>リョヒ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</si>
  <si>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</si>
  <si>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物品修繕費</t>
    <rPh sb="0" eb="2">
      <t>ブッピン</t>
    </rPh>
    <rPh sb="2" eb="4">
      <t>シュウゼン</t>
    </rPh>
    <rPh sb="4" eb="5">
      <t>ヒ</t>
    </rPh>
    <phoneticPr fontId="2"/>
  </si>
  <si>
    <t>役務費</t>
    <rPh sb="0" eb="2">
      <t>エキム</t>
    </rPh>
    <rPh sb="2" eb="3">
      <t>ヒ</t>
    </rPh>
    <phoneticPr fontId="2"/>
  </si>
  <si>
    <t>委託料</t>
    <rPh sb="0" eb="3">
      <t>イタクリョウ</t>
    </rPh>
    <phoneticPr fontId="2"/>
  </si>
  <si>
    <t>その他（賃借料等)</t>
    <rPh sb="2" eb="3">
      <t>タ</t>
    </rPh>
    <rPh sb="4" eb="7">
      <t>チンシャクリョウ</t>
    </rPh>
    <rPh sb="7" eb="8">
      <t>トウ</t>
    </rPh>
    <phoneticPr fontId="2"/>
  </si>
  <si>
    <t>仮払消費税合計</t>
    <rPh sb="0" eb="2">
      <t>カリバライ</t>
    </rPh>
    <rPh sb="2" eb="5">
      <t>ショウヒゼイ</t>
    </rPh>
    <rPh sb="6" eb="7">
      <t>ケイ</t>
    </rPh>
    <phoneticPr fontId="2"/>
  </si>
  <si>
    <t>②</t>
    <phoneticPr fontId="2"/>
  </si>
  <si>
    <t>未払消費税</t>
    <rPh sb="0" eb="2">
      <t>ミハライ</t>
    </rPh>
    <rPh sb="2" eb="5">
      <t>ショウヒゼイ</t>
    </rPh>
    <phoneticPr fontId="2"/>
  </si>
  <si>
    <t>-</t>
    <phoneticPr fontId="2"/>
  </si>
  <si>
    <t>③</t>
    <phoneticPr fontId="2"/>
  </si>
  <si>
    <t>管理運営費合計</t>
    <rPh sb="0" eb="2">
      <t>カンリ</t>
    </rPh>
    <rPh sb="2" eb="5">
      <t>ウンエイヒ</t>
    </rPh>
    <rPh sb="6" eb="7">
      <t>ケイ</t>
    </rPh>
    <phoneticPr fontId="2"/>
  </si>
  <si>
    <t>支出合計</t>
    <rPh sb="0" eb="2">
      <t>シシュツ</t>
    </rPh>
    <rPh sb="2" eb="4">
      <t>ゴウケイ</t>
    </rPh>
    <phoneticPr fontId="2"/>
  </si>
  <si>
    <t>③（①－②）</t>
    <phoneticPr fontId="2"/>
  </si>
  <si>
    <t>-</t>
    <phoneticPr fontId="2"/>
  </si>
  <si>
    <t>本部経費（課税分）</t>
    <rPh sb="0" eb="2">
      <t>ホンブ</t>
    </rPh>
    <rPh sb="2" eb="4">
      <t>ケイヒ</t>
    </rPh>
    <rPh sb="5" eb="8">
      <t>カゼイブン</t>
    </rPh>
    <phoneticPr fontId="2"/>
  </si>
  <si>
    <t>本部経費（非課税分）</t>
    <rPh sb="0" eb="2">
      <t>ホンブ</t>
    </rPh>
    <rPh sb="2" eb="4">
      <t>ケイヒ</t>
    </rPh>
    <rPh sb="5" eb="6">
      <t>ヒ</t>
    </rPh>
    <rPh sb="6" eb="9">
      <t>カゼイブン</t>
    </rPh>
    <phoneticPr fontId="2"/>
  </si>
  <si>
    <t>○本部経費の内容</t>
    <phoneticPr fontId="2"/>
  </si>
  <si>
    <t>No</t>
    <phoneticPr fontId="2"/>
  </si>
  <si>
    <t>算出根拠
となる書類</t>
    <rPh sb="0" eb="2">
      <t>サンシュツ</t>
    </rPh>
    <rPh sb="2" eb="4">
      <t>コンキョ</t>
    </rPh>
    <rPh sb="8" eb="10">
      <t>ショルイ</t>
    </rPh>
    <phoneticPr fontId="2"/>
  </si>
  <si>
    <t>○収支金額及び内訳</t>
    <phoneticPr fontId="2"/>
  </si>
  <si>
    <t>【参考】指定管理料提案上限額</t>
    <rPh sb="1" eb="3">
      <t>サンコウ</t>
    </rPh>
    <rPh sb="4" eb="14">
      <t>シテイカンリリョウテイアンジョウゲンガク</t>
    </rPh>
    <phoneticPr fontId="2"/>
  </si>
  <si>
    <t>光熱水費</t>
    <rPh sb="0" eb="4">
      <t>コウネツスイヒ</t>
    </rPh>
    <phoneticPr fontId="2"/>
  </si>
  <si>
    <t>支出</t>
    <phoneticPr fontId="2"/>
  </si>
  <si>
    <t>管理費</t>
    <phoneticPr fontId="2"/>
  </si>
  <si>
    <t>【光熱水費】</t>
    <rPh sb="1" eb="5">
      <t>コウネツスイヒ</t>
    </rPh>
    <phoneticPr fontId="2"/>
  </si>
  <si>
    <t>指定管理料（光熱水費）</t>
    <rPh sb="6" eb="10">
      <t>コウネツスイヒ</t>
    </rPh>
    <phoneticPr fontId="2"/>
  </si>
  <si>
    <t>収支計画書の入力方法</t>
    <rPh sb="0" eb="4">
      <t>シュウシケイカク</t>
    </rPh>
    <rPh sb="4" eb="5">
      <t>ショ</t>
    </rPh>
    <rPh sb="6" eb="10">
      <t>ニュウリョクホウホウ</t>
    </rPh>
    <phoneticPr fontId="2"/>
  </si>
  <si>
    <t>※色のついたセルには計算式が入っています。入力しないでください。</t>
    <rPh sb="1" eb="2">
      <t>イロ</t>
    </rPh>
    <rPh sb="10" eb="13">
      <t>ケイサンシキ</t>
    </rPh>
    <rPh sb="14" eb="15">
      <t>ハイ</t>
    </rPh>
    <rPh sb="21" eb="23">
      <t>ニュウリョク</t>
    </rPh>
    <phoneticPr fontId="2"/>
  </si>
  <si>
    <t>シート「R●未払消費税計算書」の『収入　指定管理料』欄へは、区から支払う指定管理料の総額を入力してください。</t>
    <rPh sb="6" eb="14">
      <t>ミバライショウヒゼイケイサンショ</t>
    </rPh>
    <rPh sb="17" eb="19">
      <t>シュウニュウ</t>
    </rPh>
    <rPh sb="20" eb="25">
      <t>シテイカンリリョウ</t>
    </rPh>
    <rPh sb="26" eb="27">
      <t>ラン</t>
    </rPh>
    <rPh sb="30" eb="31">
      <t>ク</t>
    </rPh>
    <rPh sb="33" eb="35">
      <t>シハラ</t>
    </rPh>
    <rPh sb="36" eb="41">
      <t>シテイカンリリョウ</t>
    </rPh>
    <rPh sb="42" eb="44">
      <t>ソウガク</t>
    </rPh>
    <rPh sb="45" eb="47">
      <t>ニュウリョク</t>
    </rPh>
    <phoneticPr fontId="2"/>
  </si>
  <si>
    <t>※「未払消費税計算書」は各年度分のシートを作成いただく必要があります。</t>
    <rPh sb="2" eb="4">
      <t>ミバライ</t>
    </rPh>
    <rPh sb="4" eb="7">
      <t>ショウヒゼイ</t>
    </rPh>
    <rPh sb="7" eb="10">
      <t>ケイサンショ</t>
    </rPh>
    <rPh sb="12" eb="15">
      <t>カクネンド</t>
    </rPh>
    <rPh sb="15" eb="16">
      <t>ブン</t>
    </rPh>
    <rPh sb="21" eb="23">
      <t>サクセイ</t>
    </rPh>
    <rPh sb="27" eb="29">
      <t>ヒツヨウ</t>
    </rPh>
    <phoneticPr fontId="2"/>
  </si>
  <si>
    <t>シート「収支計画（●●）」へ指定管理期間（5年間）の収支計画を入力してください。</t>
    <phoneticPr fontId="2"/>
  </si>
  <si>
    <t>※サンプル画像の年度・数値は参考のため、実際のものと異なります。</t>
    <rPh sb="5" eb="7">
      <t>ガゾウ</t>
    </rPh>
    <rPh sb="8" eb="10">
      <t>ネンド</t>
    </rPh>
    <rPh sb="11" eb="13">
      <t>スウチ</t>
    </rPh>
    <rPh sb="14" eb="16">
      <t>サンコウ</t>
    </rPh>
    <rPh sb="20" eb="22">
      <t>ジッサイ</t>
    </rPh>
    <rPh sb="26" eb="27">
      <t>コト</t>
    </rPh>
    <phoneticPr fontId="2"/>
  </si>
  <si>
    <t>令和8年度
（1年目）</t>
    <rPh sb="0" eb="2">
      <t>レイワ</t>
    </rPh>
    <rPh sb="3" eb="5">
      <t>ネンド</t>
    </rPh>
    <rPh sb="8" eb="10">
      <t>ネンメ</t>
    </rPh>
    <phoneticPr fontId="4"/>
  </si>
  <si>
    <t>令和9年度
（2年目）</t>
    <rPh sb="0" eb="2">
      <t>レイワ</t>
    </rPh>
    <rPh sb="3" eb="5">
      <t>ネンド</t>
    </rPh>
    <rPh sb="8" eb="10">
      <t>ネンメ</t>
    </rPh>
    <phoneticPr fontId="4"/>
  </si>
  <si>
    <t>令和10年度
（3年目）</t>
    <rPh sb="0" eb="2">
      <t>レイワ</t>
    </rPh>
    <rPh sb="4" eb="6">
      <t>ネンド</t>
    </rPh>
    <rPh sb="9" eb="11">
      <t>ネンメ</t>
    </rPh>
    <phoneticPr fontId="4"/>
  </si>
  <si>
    <t>令和11年度
（4年目）</t>
    <rPh sb="0" eb="2">
      <t>レイワ</t>
    </rPh>
    <rPh sb="4" eb="6">
      <t>ネンド</t>
    </rPh>
    <rPh sb="9" eb="11">
      <t>ネンメ</t>
    </rPh>
    <phoneticPr fontId="4"/>
  </si>
  <si>
    <t>令和12年度
（5年目）</t>
    <rPh sb="0" eb="2">
      <t>レイワ</t>
    </rPh>
    <rPh sb="4" eb="6">
      <t>ネンド</t>
    </rPh>
    <rPh sb="9" eb="11">
      <t>ネンメ</t>
    </rPh>
    <phoneticPr fontId="4"/>
  </si>
  <si>
    <t>令和8年度（1年目）</t>
    <rPh sb="0" eb="2">
      <t>レイワ</t>
    </rPh>
    <rPh sb="3" eb="5">
      <t>ネンド</t>
    </rPh>
    <rPh sb="7" eb="9">
      <t>ネンメ</t>
    </rPh>
    <phoneticPr fontId="2"/>
  </si>
  <si>
    <t>令和9年度（2年目）</t>
    <rPh sb="0" eb="2">
      <t>レイワ</t>
    </rPh>
    <rPh sb="3" eb="5">
      <t>ネンド</t>
    </rPh>
    <rPh sb="7" eb="9">
      <t>ネンメ</t>
    </rPh>
    <phoneticPr fontId="2"/>
  </si>
  <si>
    <t>令和10年度（3年目）</t>
    <rPh sb="0" eb="2">
      <t>レイワ</t>
    </rPh>
    <rPh sb="4" eb="6">
      <t>ネンド</t>
    </rPh>
    <rPh sb="8" eb="10">
      <t>ネンメ</t>
    </rPh>
    <phoneticPr fontId="2"/>
  </si>
  <si>
    <t>令和11年度（4年目）</t>
    <rPh sb="0" eb="2">
      <t>レイワ</t>
    </rPh>
    <rPh sb="4" eb="6">
      <t>ネンド</t>
    </rPh>
    <rPh sb="8" eb="10">
      <t>ネンメ</t>
    </rPh>
    <phoneticPr fontId="2"/>
  </si>
  <si>
    <t>令和12年度（5年目）</t>
    <rPh sb="0" eb="2">
      <t>レイワ</t>
    </rPh>
    <rPh sb="4" eb="6">
      <t>ネンド</t>
    </rPh>
    <rPh sb="8" eb="10">
      <t>ネンメ</t>
    </rPh>
    <phoneticPr fontId="2"/>
  </si>
  <si>
    <t>シート「R●未払消費税計算書」では、シート「収支計画（●●※館名）」へ収支計画を入力することにより、『未払消費税』及び『予定する収支差額』を自動計算します。</t>
    <rPh sb="22" eb="26">
      <t>シュウシケイカク</t>
    </rPh>
    <rPh sb="30" eb="32">
      <t>カンメイ</t>
    </rPh>
    <rPh sb="35" eb="39">
      <t>シュウシケイカク</t>
    </rPh>
    <rPh sb="40" eb="42">
      <t>ニュウリョク</t>
    </rPh>
    <rPh sb="51" eb="56">
      <t>ミバライショウヒゼイ</t>
    </rPh>
    <rPh sb="57" eb="58">
      <t>オヨ</t>
    </rPh>
    <rPh sb="60" eb="62">
      <t>ヨテイ</t>
    </rPh>
    <rPh sb="64" eb="68">
      <t>シュウシサガク</t>
    </rPh>
    <rPh sb="70" eb="74">
      <t>ジドウケイサン</t>
    </rPh>
    <phoneticPr fontId="2"/>
  </si>
  <si>
    <t>シート「R●未払消費税計算書」の『支出　管理運営費　本部経費』は、課税分と非課税分を各々入力してください。</t>
    <rPh sb="6" eb="14">
      <t>ミバライショウヒゼイケイサンショ</t>
    </rPh>
    <rPh sb="17" eb="19">
      <t>シシュツ</t>
    </rPh>
    <rPh sb="20" eb="25">
      <t>カンリウンエイヒ</t>
    </rPh>
    <rPh sb="26" eb="30">
      <t>ホンブケイヒ</t>
    </rPh>
    <rPh sb="33" eb="36">
      <t>カゼイブン</t>
    </rPh>
    <rPh sb="37" eb="41">
      <t>ヒカゼイブン</t>
    </rPh>
    <rPh sb="42" eb="44">
      <t>オノオノ</t>
    </rPh>
    <rPh sb="44" eb="46">
      <t>ニュウリョク</t>
    </rPh>
    <phoneticPr fontId="2"/>
  </si>
  <si>
    <t>荒木田ふれあい館（1年目）</t>
    <rPh sb="0" eb="3">
      <t>アラキダ</t>
    </rPh>
    <rPh sb="7" eb="8">
      <t>カン</t>
    </rPh>
    <rPh sb="10" eb="12">
      <t>ネンメ</t>
    </rPh>
    <phoneticPr fontId="4"/>
  </si>
  <si>
    <t>荒木田ふれあい館（2年目）</t>
    <rPh sb="7" eb="8">
      <t>カン</t>
    </rPh>
    <rPh sb="10" eb="12">
      <t>ネンメ</t>
    </rPh>
    <phoneticPr fontId="4"/>
  </si>
  <si>
    <t>荒木田ふれあい館（3年目）</t>
    <rPh sb="7" eb="8">
      <t>カン</t>
    </rPh>
    <rPh sb="10" eb="12">
      <t>ネンメ</t>
    </rPh>
    <phoneticPr fontId="4"/>
  </si>
  <si>
    <t>荒木田ふれあい館（4年目）</t>
    <rPh sb="7" eb="8">
      <t>カン</t>
    </rPh>
    <rPh sb="10" eb="12">
      <t>ネンメ</t>
    </rPh>
    <phoneticPr fontId="4"/>
  </si>
  <si>
    <t>荒木田ふれあい館（5年目）</t>
    <rPh sb="7" eb="8">
      <t>カン</t>
    </rPh>
    <rPh sb="10" eb="12">
      <t>ネンメ</t>
    </rPh>
    <phoneticPr fontId="4"/>
  </si>
  <si>
    <t>（Ｃ）</t>
    <phoneticPr fontId="2"/>
  </si>
  <si>
    <t>（Ｄ）</t>
    <phoneticPr fontId="2"/>
  </si>
  <si>
    <t>（Ｆ）</t>
    <phoneticPr fontId="2"/>
  </si>
  <si>
    <t>１か年あたりの指定管理料提案額　[　Ｆ＝（Ｂ＋Ｃ＋Ｄ＋Ｅ）－Ａ　]</t>
    <rPh sb="2" eb="3">
      <t>ネン</t>
    </rPh>
    <rPh sb="7" eb="9">
      <t>シテイ</t>
    </rPh>
    <rPh sb="9" eb="11">
      <t>カンリ</t>
    </rPh>
    <rPh sb="11" eb="12">
      <t>リョウ</t>
    </rPh>
    <rPh sb="12" eb="14">
      <t>テイアン</t>
    </rPh>
    <rPh sb="14" eb="15">
      <t>ガク</t>
    </rPh>
    <phoneticPr fontId="2"/>
  </si>
  <si>
    <t>管理運営費</t>
    <rPh sb="0" eb="5">
      <t>カンリウンエイヒ</t>
    </rPh>
    <phoneticPr fontId="4"/>
  </si>
  <si>
    <t>光熱水費</t>
    <rPh sb="0" eb="4">
      <t>コウネツスイヒ</t>
    </rPh>
    <phoneticPr fontId="4"/>
  </si>
  <si>
    <t>人件費</t>
    <rPh sb="0" eb="3">
      <t>ジンケンヒ</t>
    </rPh>
    <phoneticPr fontId="4"/>
  </si>
  <si>
    <t>家屋等修繕</t>
    <rPh sb="0" eb="2">
      <t>カオク</t>
    </rPh>
    <rPh sb="2" eb="3">
      <t>トウ</t>
    </rPh>
    <rPh sb="3" eb="5">
      <t>シュウゼン</t>
    </rPh>
    <phoneticPr fontId="4"/>
  </si>
  <si>
    <t>指定管理料</t>
    <rPh sb="0" eb="2">
      <t>シテイ</t>
    </rPh>
    <rPh sb="2" eb="4">
      <t>カンリ</t>
    </rPh>
    <rPh sb="4" eb="5">
      <t>リョウ</t>
    </rPh>
    <phoneticPr fontId="4"/>
  </si>
  <si>
    <t>項目
(費用の名称)</t>
    <rPh sb="0" eb="2">
      <t>コウモク</t>
    </rPh>
    <rPh sb="4" eb="6">
      <t>ヒヨウ</t>
    </rPh>
    <rPh sb="7" eb="9">
      <t>メイショウ</t>
    </rPh>
    <phoneticPr fontId="2"/>
  </si>
  <si>
    <t>考え方
（具体的な費用内容）</t>
    <rPh sb="0" eb="1">
      <t>カンガ</t>
    </rPh>
    <rPh sb="2" eb="3">
      <t>カタ</t>
    </rPh>
    <rPh sb="5" eb="8">
      <t>グタイテキ</t>
    </rPh>
    <rPh sb="9" eb="11">
      <t>ヒヨウ</t>
    </rPh>
    <rPh sb="11" eb="13">
      <t>ナイヨウ</t>
    </rPh>
    <phoneticPr fontId="2"/>
  </si>
  <si>
    <t>算出方法
（算出基準の設定及び算出の具体的な計算方法等）</t>
    <rPh sb="0" eb="2">
      <t>サンシュツ</t>
    </rPh>
    <rPh sb="2" eb="4">
      <t>ホウホウ</t>
    </rPh>
    <rPh sb="6" eb="8">
      <t>サンシュツ</t>
    </rPh>
    <rPh sb="8" eb="10">
      <t>キジュン</t>
    </rPh>
    <rPh sb="11" eb="13">
      <t>セッテイ</t>
    </rPh>
    <rPh sb="13" eb="14">
      <t>オヨ</t>
    </rPh>
    <rPh sb="15" eb="17">
      <t>サンシュツ</t>
    </rPh>
    <rPh sb="18" eb="21">
      <t>グタイテキ</t>
    </rPh>
    <rPh sb="22" eb="24">
      <t>ケイサン</t>
    </rPh>
    <rPh sb="24" eb="26">
      <t>ホウホウ</t>
    </rPh>
    <rPh sb="26" eb="27">
      <t>トウ</t>
    </rPh>
    <phoneticPr fontId="2"/>
  </si>
  <si>
    <t>旅費※職員の通勤手当を含む</t>
    <phoneticPr fontId="4"/>
  </si>
  <si>
    <t>（単位：円）</t>
    <rPh sb="1" eb="3">
      <t>タンイ</t>
    </rPh>
    <rPh sb="4" eb="5">
      <t>エン</t>
    </rPh>
    <phoneticPr fontId="2"/>
  </si>
  <si>
    <t>（Ｂ）</t>
    <phoneticPr fontId="2"/>
  </si>
  <si>
    <t>その他（教材費徴収額等）（Ａ）</t>
    <rPh sb="2" eb="3">
      <t>タ</t>
    </rPh>
    <rPh sb="4" eb="7">
      <t>キョウザイヒ</t>
    </rPh>
    <rPh sb="7" eb="9">
      <t>チョウシュウ</t>
    </rPh>
    <rPh sb="9" eb="10">
      <t>ガク</t>
    </rPh>
    <rPh sb="10" eb="11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</si>
</sst>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&quot;円&quot;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0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auto="1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thin">
        <color indexed="64"/>
      </left>
      <right/>
      <top style="medium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</cellStyleXfs>
  <cellXfs count="214">
    <xf numFmtId="0" fontId="0" fillId="0" borderId="0" xfId="0">
      <alignment vertical="center"/>
    </xf>
    <xf numFmtId="38" fontId="5" fillId="0" borderId="0" xfId="1" applyFont="1">
      <alignment vertical="center"/>
    </xf>
    <xf numFmtId="38" fontId="5" fillId="0" borderId="41" xfId="1" applyFont="1" applyBorder="1" applyAlignment="1">
      <alignment horizontal="center" vertical="center"/>
    </xf>
    <xf numFmtId="38" fontId="5" fillId="0" borderId="3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6" fillId="0" borderId="9" xfId="1" applyFont="1" applyBorder="1">
      <alignment vertical="center"/>
    </xf>
    <xf numFmtId="38" fontId="5" fillId="0" borderId="14" xfId="1" applyFont="1" applyBorder="1" applyAlignment="1">
      <alignment horizontal="center" vertical="center"/>
    </xf>
    <xf numFmtId="38" fontId="6" fillId="0" borderId="45" xfId="1" applyFont="1" applyBorder="1">
      <alignment vertical="center"/>
    </xf>
    <xf numFmtId="38" fontId="5" fillId="0" borderId="4" xfId="1" applyFont="1" applyBorder="1" applyAlignment="1">
      <alignment horizontal="center" vertical="center"/>
    </xf>
    <xf numFmtId="38" fontId="6" fillId="0" borderId="48" xfId="1" applyFont="1" applyBorder="1">
      <alignment vertical="center"/>
    </xf>
    <xf numFmtId="38" fontId="6" fillId="0" borderId="49" xfId="1" applyFont="1" applyBorder="1" applyAlignment="1">
      <alignment horizontal="right" vertical="center"/>
    </xf>
    <xf numFmtId="38" fontId="5" fillId="0" borderId="14" xfId="1" applyFont="1" applyBorder="1">
      <alignment vertical="center"/>
    </xf>
    <xf numFmtId="38" fontId="6" fillId="0" borderId="52" xfId="1" applyFont="1" applyBorder="1">
      <alignment vertical="center"/>
    </xf>
    <xf numFmtId="38" fontId="6" fillId="0" borderId="44" xfId="1" applyFont="1" applyBorder="1" applyAlignment="1">
      <alignment horizontal="right" vertical="center"/>
    </xf>
    <xf numFmtId="38" fontId="6" fillId="0" borderId="46" xfId="1" applyFont="1" applyBorder="1">
      <alignment vertical="center"/>
    </xf>
    <xf numFmtId="38" fontId="6" fillId="0" borderId="52" xfId="1" applyFont="1" applyBorder="1" applyAlignment="1">
      <alignment vertical="center"/>
    </xf>
    <xf numFmtId="38" fontId="6" fillId="0" borderId="44" xfId="1" applyFont="1" applyFill="1" applyBorder="1" applyAlignment="1">
      <alignment horizontal="right" vertical="center"/>
    </xf>
    <xf numFmtId="38" fontId="6" fillId="0" borderId="49" xfId="1" applyFont="1" applyFill="1" applyBorder="1" applyAlignment="1">
      <alignment horizontal="right" vertical="center"/>
    </xf>
    <xf numFmtId="38" fontId="5" fillId="0" borderId="52" xfId="1" applyFont="1" applyBorder="1">
      <alignment vertical="center"/>
    </xf>
    <xf numFmtId="38" fontId="5" fillId="0" borderId="44" xfId="1" applyFont="1" applyFill="1" applyBorder="1" applyAlignment="1">
      <alignment horizontal="right" vertical="center"/>
    </xf>
    <xf numFmtId="38" fontId="5" fillId="0" borderId="57" xfId="1" applyFont="1" applyBorder="1">
      <alignment vertical="center"/>
    </xf>
    <xf numFmtId="38" fontId="5" fillId="0" borderId="56" xfId="1" applyFont="1" applyFill="1" applyBorder="1" applyAlignment="1">
      <alignment horizontal="right" vertical="center"/>
    </xf>
    <xf numFmtId="38" fontId="5" fillId="0" borderId="61" xfId="1" applyFont="1" applyBorder="1">
      <alignment vertical="center"/>
    </xf>
    <xf numFmtId="38" fontId="5" fillId="0" borderId="0" xfId="1" applyFont="1" applyBorder="1">
      <alignment vertical="center"/>
    </xf>
    <xf numFmtId="38" fontId="6" fillId="4" borderId="47" xfId="1" applyFont="1" applyFill="1" applyBorder="1">
      <alignment vertical="center"/>
    </xf>
    <xf numFmtId="38" fontId="6" fillId="4" borderId="41" xfId="1" applyFont="1" applyFill="1" applyBorder="1">
      <alignment vertical="center"/>
    </xf>
    <xf numFmtId="38" fontId="6" fillId="4" borderId="38" xfId="1" applyFont="1" applyFill="1" applyBorder="1">
      <alignment vertical="center"/>
    </xf>
    <xf numFmtId="38" fontId="6" fillId="4" borderId="53" xfId="1" applyFont="1" applyFill="1" applyBorder="1" applyAlignment="1">
      <alignment horizontal="right" vertical="center"/>
    </xf>
    <xf numFmtId="38" fontId="6" fillId="4" borderId="54" xfId="1" applyFont="1" applyFill="1" applyBorder="1">
      <alignment vertical="center"/>
    </xf>
    <xf numFmtId="38" fontId="6" fillId="4" borderId="55" xfId="1" applyFont="1" applyFill="1" applyBorder="1">
      <alignment vertical="center"/>
    </xf>
    <xf numFmtId="38" fontId="6" fillId="4" borderId="56" xfId="1" applyFont="1" applyFill="1" applyBorder="1">
      <alignment vertical="center"/>
    </xf>
    <xf numFmtId="38" fontId="6" fillId="4" borderId="60" xfId="1" applyFont="1" applyFill="1" applyBorder="1">
      <alignment vertical="center"/>
    </xf>
    <xf numFmtId="38" fontId="6" fillId="4" borderId="58" xfId="1" applyFont="1" applyFill="1" applyBorder="1">
      <alignment vertical="center"/>
    </xf>
    <xf numFmtId="38" fontId="6" fillId="4" borderId="45" xfId="1" applyFont="1" applyFill="1" applyBorder="1">
      <alignment vertical="center"/>
    </xf>
    <xf numFmtId="38" fontId="6" fillId="4" borderId="46" xfId="1" applyFont="1" applyFill="1" applyBorder="1" applyAlignment="1">
      <alignment horizontal="center" vertical="center"/>
    </xf>
    <xf numFmtId="38" fontId="6" fillId="4" borderId="44" xfId="1" applyFont="1" applyFill="1" applyBorder="1" applyAlignment="1">
      <alignment horizontal="center" vertical="center"/>
    </xf>
    <xf numFmtId="38" fontId="6" fillId="4" borderId="44" xfId="1" applyFont="1" applyFill="1" applyBorder="1">
      <alignment vertical="center"/>
    </xf>
    <xf numFmtId="38" fontId="6" fillId="4" borderId="55" xfId="1" applyFont="1" applyFill="1" applyBorder="1" applyAlignment="1">
      <alignment horizontal="center" vertical="center"/>
    </xf>
    <xf numFmtId="38" fontId="6" fillId="4" borderId="56" xfId="1" applyFont="1" applyFill="1" applyBorder="1" applyAlignment="1">
      <alignment horizontal="center" vertical="center"/>
    </xf>
    <xf numFmtId="38" fontId="6" fillId="4" borderId="62" xfId="1" applyFont="1" applyFill="1" applyBorder="1">
      <alignment vertical="center"/>
    </xf>
    <xf numFmtId="38" fontId="6" fillId="4" borderId="63" xfId="1" applyFont="1" applyFill="1" applyBorder="1" applyAlignment="1">
      <alignment horizontal="center" vertical="center"/>
    </xf>
    <xf numFmtId="38" fontId="6" fillId="4" borderId="64" xfId="1" applyFont="1" applyFill="1" applyBorder="1" applyAlignment="1">
      <alignment horizontal="center" vertical="center"/>
    </xf>
    <xf numFmtId="38" fontId="6" fillId="4" borderId="64" xfId="1" applyFont="1" applyFill="1" applyBorder="1">
      <alignment vertical="center"/>
    </xf>
    <xf numFmtId="38" fontId="7" fillId="5" borderId="43" xfId="1" applyFont="1" applyFill="1" applyBorder="1">
      <alignment vertical="center"/>
    </xf>
    <xf numFmtId="38" fontId="6" fillId="5" borderId="42" xfId="1" applyFont="1" applyFill="1" applyBorder="1">
      <alignment vertical="center"/>
    </xf>
    <xf numFmtId="38" fontId="7" fillId="5" borderId="46" xfId="1" applyFont="1" applyFill="1" applyBorder="1">
      <alignment vertical="center"/>
    </xf>
    <xf numFmtId="38" fontId="6" fillId="5" borderId="44" xfId="1" applyFont="1" applyFill="1" applyBorder="1">
      <alignment vertical="center"/>
    </xf>
    <xf numFmtId="38" fontId="6" fillId="5" borderId="51" xfId="1" applyFont="1" applyFill="1" applyBorder="1">
      <alignment vertical="center"/>
    </xf>
    <xf numFmtId="38" fontId="6" fillId="5" borderId="49" xfId="1" applyFont="1" applyFill="1" applyBorder="1">
      <alignment vertical="center"/>
    </xf>
    <xf numFmtId="38" fontId="6" fillId="5" borderId="46" xfId="1" applyFont="1" applyFill="1" applyBorder="1">
      <alignment vertical="center"/>
    </xf>
    <xf numFmtId="38" fontId="6" fillId="5" borderId="55" xfId="1" applyFont="1" applyFill="1" applyBorder="1">
      <alignment vertical="center"/>
    </xf>
    <xf numFmtId="38" fontId="6" fillId="5" borderId="56" xfId="1" applyFont="1" applyFill="1" applyBorder="1">
      <alignment vertical="center"/>
    </xf>
    <xf numFmtId="38" fontId="7" fillId="5" borderId="44" xfId="1" applyFont="1" applyFill="1" applyBorder="1">
      <alignment vertical="center"/>
    </xf>
    <xf numFmtId="38" fontId="7" fillId="5" borderId="56" xfId="1" applyFont="1" applyFill="1" applyBorder="1">
      <alignment vertical="center"/>
    </xf>
    <xf numFmtId="38" fontId="5" fillId="4" borderId="0" xfId="1" applyFont="1" applyFill="1">
      <alignment vertical="center"/>
    </xf>
    <xf numFmtId="38" fontId="5" fillId="4" borderId="6" xfId="1" applyFont="1" applyFill="1" applyBorder="1">
      <alignment vertical="center"/>
    </xf>
    <xf numFmtId="38" fontId="5" fillId="4" borderId="65" xfId="1" applyFont="1" applyFill="1" applyBorder="1">
      <alignment vertical="center"/>
    </xf>
    <xf numFmtId="38" fontId="6" fillId="5" borderId="50" xfId="1" applyFont="1" applyFill="1" applyBorder="1">
      <alignment vertical="center"/>
    </xf>
    <xf numFmtId="38" fontId="6" fillId="5" borderId="45" xfId="1" applyFont="1" applyFill="1" applyBorder="1">
      <alignment vertical="center"/>
    </xf>
    <xf numFmtId="38" fontId="6" fillId="5" borderId="54" xfId="1" applyFont="1" applyFill="1" applyBorder="1">
      <alignment vertical="center"/>
    </xf>
    <xf numFmtId="38" fontId="5" fillId="0" borderId="44" xfId="1" applyFont="1" applyFill="1" applyBorder="1" applyAlignment="1">
      <alignment horizontal="right" vertical="center" shrinkToFit="1"/>
    </xf>
    <xf numFmtId="38" fontId="5" fillId="0" borderId="9" xfId="1" applyFont="1" applyBorder="1" applyAlignment="1">
      <alignment horizontal="center" vertical="center"/>
    </xf>
    <xf numFmtId="38" fontId="6" fillId="0" borderId="44" xfId="1" applyFont="1" applyBorder="1" applyAlignment="1">
      <alignment horizontal="right" vertical="center"/>
    </xf>
    <xf numFmtId="38" fontId="8" fillId="4" borderId="0" xfId="1" applyFont="1" applyFill="1">
      <alignment vertical="center"/>
    </xf>
    <xf numFmtId="38" fontId="8" fillId="4" borderId="0" xfId="1" applyFont="1" applyFill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6" fillId="0" borderId="44" xfId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 shrinkToFit="1"/>
    </xf>
    <xf numFmtId="0" fontId="14" fillId="0" borderId="0" xfId="0" applyFont="1" applyProtection="1">
      <alignment vertical="center"/>
    </xf>
    <xf numFmtId="0" fontId="14" fillId="0" borderId="0" xfId="0" applyFont="1" applyFill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4" fillId="0" borderId="17" xfId="0" applyFont="1" applyFill="1" applyBorder="1" applyAlignment="1" applyProtection="1">
      <alignment horizontal="center" vertical="center" wrapText="1"/>
    </xf>
    <xf numFmtId="0" fontId="15" fillId="0" borderId="0" xfId="0" applyFont="1" applyFill="1" applyProtection="1">
      <alignment vertical="center"/>
    </xf>
    <xf numFmtId="0" fontId="15" fillId="0" borderId="11" xfId="0" applyFont="1" applyFill="1" applyBorder="1" applyAlignment="1" applyProtection="1">
      <alignment vertical="center"/>
    </xf>
    <xf numFmtId="0" fontId="15" fillId="0" borderId="12" xfId="0" applyFont="1" applyFill="1" applyBorder="1" applyAlignment="1" applyProtection="1">
      <alignment vertical="center"/>
    </xf>
    <xf numFmtId="176" fontId="14" fillId="0" borderId="11" xfId="0" applyNumberFormat="1" applyFont="1" applyFill="1" applyBorder="1" applyProtection="1">
      <alignment vertical="center"/>
      <protection locked="0"/>
    </xf>
    <xf numFmtId="0" fontId="15" fillId="0" borderId="16" xfId="0" applyFont="1" applyFill="1" applyBorder="1" applyAlignment="1" applyProtection="1">
      <alignment vertical="center"/>
    </xf>
    <xf numFmtId="0" fontId="15" fillId="0" borderId="17" xfId="0" applyFont="1" applyFill="1" applyBorder="1" applyAlignment="1" applyProtection="1">
      <alignment vertical="center"/>
    </xf>
    <xf numFmtId="176" fontId="14" fillId="0" borderId="16" xfId="0" applyNumberFormat="1" applyFont="1" applyFill="1" applyBorder="1" applyProtection="1">
      <alignment vertical="center"/>
      <protection locked="0"/>
    </xf>
    <xf numFmtId="0" fontId="15" fillId="0" borderId="69" xfId="3" applyFont="1" applyFill="1" applyBorder="1" applyAlignment="1" applyProtection="1">
      <alignment horizontal="left" vertical="center"/>
    </xf>
    <xf numFmtId="0" fontId="15" fillId="0" borderId="70" xfId="3" applyFont="1" applyFill="1" applyBorder="1" applyProtection="1">
      <alignment vertical="center"/>
    </xf>
    <xf numFmtId="176" fontId="15" fillId="0" borderId="71" xfId="3" applyNumberFormat="1" applyFont="1" applyFill="1" applyBorder="1" applyAlignment="1" applyProtection="1">
      <alignment vertical="center"/>
      <protection locked="0"/>
    </xf>
    <xf numFmtId="0" fontId="15" fillId="0" borderId="24" xfId="3" applyFont="1" applyFill="1" applyBorder="1" applyAlignment="1" applyProtection="1">
      <alignment horizontal="left" vertical="center"/>
    </xf>
    <xf numFmtId="0" fontId="15" fillId="0" borderId="25" xfId="3" applyFont="1" applyFill="1" applyBorder="1" applyProtection="1">
      <alignment vertical="center"/>
    </xf>
    <xf numFmtId="176" fontId="15" fillId="0" borderId="26" xfId="3" applyNumberFormat="1" applyFont="1" applyFill="1" applyBorder="1" applyAlignment="1" applyProtection="1">
      <alignment vertical="center"/>
      <protection locked="0"/>
    </xf>
    <xf numFmtId="0" fontId="15" fillId="0" borderId="24" xfId="3" applyFont="1" applyFill="1" applyBorder="1" applyAlignment="1" applyProtection="1">
      <alignment vertical="center"/>
    </xf>
    <xf numFmtId="176" fontId="15" fillId="5" borderId="26" xfId="3" applyNumberFormat="1" applyFont="1" applyFill="1" applyBorder="1" applyAlignment="1" applyProtection="1">
      <alignment vertical="center"/>
      <protection locked="0"/>
    </xf>
    <xf numFmtId="0" fontId="15" fillId="0" borderId="25" xfId="3" applyFont="1" applyFill="1" applyBorder="1" applyAlignment="1" applyProtection="1">
      <alignment vertical="center" shrinkToFit="1"/>
    </xf>
    <xf numFmtId="0" fontId="15" fillId="5" borderId="17" xfId="3" applyFont="1" applyFill="1" applyBorder="1" applyAlignment="1" applyProtection="1">
      <alignment horizontal="center" vertical="center"/>
    </xf>
    <xf numFmtId="0" fontId="15" fillId="0" borderId="2" xfId="3" applyFont="1" applyFill="1" applyBorder="1" applyAlignment="1" applyProtection="1">
      <alignment vertical="center"/>
    </xf>
    <xf numFmtId="0" fontId="15" fillId="0" borderId="28" xfId="3" applyFont="1" applyFill="1" applyBorder="1" applyAlignment="1" applyProtection="1">
      <alignment vertical="center"/>
    </xf>
    <xf numFmtId="176" fontId="15" fillId="0" borderId="2" xfId="3" applyNumberFormat="1" applyFont="1" applyFill="1" applyBorder="1" applyAlignment="1" applyProtection="1">
      <alignment vertical="center"/>
      <protection locked="0"/>
    </xf>
    <xf numFmtId="0" fontId="15" fillId="0" borderId="2" xfId="3" applyFont="1" applyFill="1" applyBorder="1" applyAlignment="1" applyProtection="1">
      <alignment horizontal="left" vertical="center"/>
    </xf>
    <xf numFmtId="176" fontId="15" fillId="5" borderId="2" xfId="3" applyNumberFormat="1" applyFont="1" applyFill="1" applyBorder="1" applyAlignment="1" applyProtection="1">
      <alignment vertical="center"/>
      <protection locked="0"/>
    </xf>
    <xf numFmtId="0" fontId="15" fillId="0" borderId="30" xfId="0" applyFont="1" applyFill="1" applyBorder="1" applyAlignment="1" applyProtection="1">
      <alignment vertical="center"/>
    </xf>
    <xf numFmtId="0" fontId="15" fillId="0" borderId="31" xfId="0" applyFont="1" applyFill="1" applyBorder="1" applyAlignment="1" applyProtection="1">
      <alignment vertical="center"/>
    </xf>
    <xf numFmtId="0" fontId="15" fillId="0" borderId="32" xfId="0" applyFont="1" applyFill="1" applyBorder="1" applyAlignment="1" applyProtection="1">
      <alignment vertical="center"/>
    </xf>
    <xf numFmtId="176" fontId="14" fillId="5" borderId="30" xfId="0" applyNumberFormat="1" applyFont="1" applyFill="1" applyBorder="1" applyProtection="1">
      <alignment vertical="center"/>
    </xf>
    <xf numFmtId="0" fontId="15" fillId="0" borderId="30" xfId="3" applyFont="1" applyFill="1" applyBorder="1" applyProtection="1">
      <alignment vertical="center"/>
    </xf>
    <xf numFmtId="0" fontId="15" fillId="0" borderId="31" xfId="3" applyFont="1" applyFill="1" applyBorder="1" applyProtection="1">
      <alignment vertical="center"/>
    </xf>
    <xf numFmtId="176" fontId="14" fillId="5" borderId="30" xfId="0" applyNumberFormat="1" applyFont="1" applyFill="1" applyBorder="1" applyAlignment="1" applyProtection="1">
      <alignment vertical="center"/>
    </xf>
    <xf numFmtId="176" fontId="14" fillId="0" borderId="30" xfId="0" applyNumberFormat="1" applyFont="1" applyFill="1" applyBorder="1" applyProtection="1">
      <alignment vertical="center"/>
      <protection locked="0"/>
    </xf>
    <xf numFmtId="3" fontId="15" fillId="0" borderId="11" xfId="0" applyNumberFormat="1" applyFont="1" applyFill="1" applyBorder="1" applyAlignment="1" applyProtection="1">
      <alignment vertical="center"/>
    </xf>
    <xf numFmtId="3" fontId="15" fillId="0" borderId="12" xfId="0" applyNumberFormat="1" applyFont="1" applyFill="1" applyBorder="1" applyAlignment="1" applyProtection="1">
      <alignment vertical="center"/>
    </xf>
    <xf numFmtId="3" fontId="15" fillId="0" borderId="35" xfId="0" applyNumberFormat="1" applyFont="1" applyFill="1" applyBorder="1" applyAlignment="1" applyProtection="1">
      <alignment vertical="center"/>
    </xf>
    <xf numFmtId="176" fontId="15" fillId="0" borderId="22" xfId="0" applyNumberFormat="1" applyFont="1" applyFill="1" applyBorder="1" applyAlignment="1" applyProtection="1">
      <alignment vertical="center"/>
      <protection locked="0"/>
    </xf>
    <xf numFmtId="0" fontId="15" fillId="0" borderId="36" xfId="0" applyFont="1" applyFill="1" applyBorder="1" applyAlignment="1" applyProtection="1">
      <alignment vertical="center"/>
    </xf>
    <xf numFmtId="0" fontId="15" fillId="0" borderId="38" xfId="0" applyFont="1" applyFill="1" applyBorder="1" applyAlignment="1" applyProtection="1">
      <alignment vertical="center"/>
    </xf>
    <xf numFmtId="176" fontId="15" fillId="0" borderId="36" xfId="0" applyNumberFormat="1" applyFont="1" applyFill="1" applyBorder="1" applyAlignment="1" applyProtection="1">
      <alignment vertical="center"/>
      <protection locked="0"/>
    </xf>
    <xf numFmtId="0" fontId="14" fillId="0" borderId="23" xfId="0" applyFont="1" applyFill="1" applyBorder="1" applyAlignment="1" applyProtection="1">
      <alignment vertical="center"/>
    </xf>
    <xf numFmtId="0" fontId="15" fillId="0" borderId="23" xfId="0" applyFont="1" applyFill="1" applyBorder="1" applyAlignment="1" applyProtection="1">
      <alignment horizontal="center" vertical="center"/>
    </xf>
    <xf numFmtId="176" fontId="14" fillId="0" borderId="23" xfId="0" applyNumberFormat="1" applyFont="1" applyFill="1" applyBorder="1" applyProtection="1">
      <alignment vertical="center"/>
    </xf>
    <xf numFmtId="0" fontId="15" fillId="0" borderId="0" xfId="3" applyFont="1" applyFill="1" applyBorder="1" applyAlignment="1" applyProtection="1">
      <alignment horizontal="center" vertical="center"/>
    </xf>
    <xf numFmtId="176" fontId="14" fillId="0" borderId="0" xfId="0" applyNumberFormat="1" applyFont="1" applyFill="1" applyBorder="1" applyAlignment="1" applyProtection="1">
      <alignment vertical="center"/>
    </xf>
    <xf numFmtId="0" fontId="15" fillId="0" borderId="0" xfId="4" applyFont="1" applyProtection="1"/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vertical="center" wrapText="1"/>
    </xf>
    <xf numFmtId="0" fontId="14" fillId="0" borderId="1" xfId="0" applyFont="1" applyFill="1" applyBorder="1" applyAlignment="1" applyProtection="1">
      <alignment vertical="center"/>
    </xf>
    <xf numFmtId="38" fontId="5" fillId="4" borderId="62" xfId="1" applyFont="1" applyFill="1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42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6" fillId="0" borderId="44" xfId="1" applyFont="1" applyBorder="1" applyAlignment="1">
      <alignment horizontal="right" vertical="center"/>
    </xf>
    <xf numFmtId="38" fontId="6" fillId="0" borderId="45" xfId="1" applyFont="1" applyBorder="1" applyAlignment="1">
      <alignment horizontal="right" vertical="center"/>
    </xf>
    <xf numFmtId="38" fontId="6" fillId="4" borderId="38" xfId="1" applyFont="1" applyFill="1" applyBorder="1" applyAlignment="1">
      <alignment horizontal="right" vertical="center"/>
    </xf>
    <xf numFmtId="38" fontId="6" fillId="4" borderId="47" xfId="1" applyFont="1" applyFill="1" applyBorder="1" applyAlignment="1">
      <alignment horizontal="right" vertical="center"/>
    </xf>
    <xf numFmtId="38" fontId="5" fillId="4" borderId="58" xfId="1" applyFont="1" applyFill="1" applyBorder="1" applyAlignment="1">
      <alignment horizontal="right" vertical="center"/>
    </xf>
    <xf numFmtId="38" fontId="5" fillId="4" borderId="59" xfId="1" applyFont="1" applyFill="1" applyBorder="1" applyAlignment="1">
      <alignment horizontal="right" vertical="center"/>
    </xf>
    <xf numFmtId="38" fontId="5" fillId="4" borderId="44" xfId="1" applyFont="1" applyFill="1" applyBorder="1" applyAlignment="1">
      <alignment horizontal="right" vertical="center"/>
    </xf>
    <xf numFmtId="38" fontId="5" fillId="4" borderId="45" xfId="1" applyFont="1" applyFill="1" applyBorder="1" applyAlignment="1">
      <alignment horizontal="right" vertical="center"/>
    </xf>
    <xf numFmtId="38" fontId="5" fillId="4" borderId="56" xfId="1" applyFont="1" applyFill="1" applyBorder="1" applyAlignment="1">
      <alignment horizontal="right" vertical="center"/>
    </xf>
    <xf numFmtId="38" fontId="5" fillId="4" borderId="54" xfId="1" applyFont="1" applyFill="1" applyBorder="1" applyAlignment="1">
      <alignment horizontal="right" vertical="center"/>
    </xf>
    <xf numFmtId="38" fontId="6" fillId="4" borderId="66" xfId="1" applyFont="1" applyFill="1" applyBorder="1" applyAlignment="1">
      <alignment horizontal="center" vertical="center"/>
    </xf>
    <xf numFmtId="38" fontId="6" fillId="4" borderId="67" xfId="1" applyFont="1" applyFill="1" applyBorder="1" applyAlignment="1">
      <alignment horizontal="center" vertical="center"/>
    </xf>
    <xf numFmtId="38" fontId="6" fillId="4" borderId="58" xfId="1" applyFont="1" applyFill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</xf>
    <xf numFmtId="176" fontId="14" fillId="0" borderId="13" xfId="0" applyNumberFormat="1" applyFont="1" applyFill="1" applyBorder="1" applyAlignment="1" applyProtection="1">
      <alignment horizontal="left" vertical="center" wrapText="1"/>
      <protection locked="0"/>
    </xf>
    <xf numFmtId="176" fontId="14" fillId="0" borderId="5" xfId="0" applyNumberFormat="1" applyFont="1" applyFill="1" applyBorder="1" applyAlignment="1" applyProtection="1">
      <alignment horizontal="left" vertical="center" wrapText="1"/>
      <protection locked="0"/>
    </xf>
    <xf numFmtId="176" fontId="15" fillId="0" borderId="72" xfId="3" applyNumberFormat="1" applyFont="1" applyFill="1" applyBorder="1" applyAlignment="1" applyProtection="1">
      <alignment horizontal="left" vertical="center" wrapText="1"/>
      <protection locked="0"/>
    </xf>
    <xf numFmtId="176" fontId="15" fillId="0" borderId="27" xfId="3" applyNumberFormat="1" applyFont="1" applyFill="1" applyBorder="1" applyAlignment="1" applyProtection="1">
      <alignment horizontal="left" vertical="center" wrapText="1"/>
      <protection locked="0"/>
    </xf>
    <xf numFmtId="176" fontId="15" fillId="5" borderId="27" xfId="3" applyNumberFormat="1" applyFont="1" applyFill="1" applyBorder="1" applyAlignment="1" applyProtection="1">
      <alignment horizontal="left" vertical="center" wrapText="1"/>
      <protection locked="0"/>
    </xf>
    <xf numFmtId="176" fontId="15" fillId="5" borderId="5" xfId="3" applyNumberFormat="1" applyFont="1" applyFill="1" applyBorder="1" applyAlignment="1" applyProtection="1">
      <alignment horizontal="left" vertical="center" wrapText="1"/>
    </xf>
    <xf numFmtId="176" fontId="15" fillId="0" borderId="29" xfId="3" applyNumberFormat="1" applyFont="1" applyFill="1" applyBorder="1" applyAlignment="1" applyProtection="1">
      <alignment horizontal="left" vertical="center" wrapText="1"/>
      <protection locked="0"/>
    </xf>
    <xf numFmtId="176" fontId="15" fillId="5" borderId="29" xfId="3" applyNumberFormat="1" applyFont="1" applyFill="1" applyBorder="1" applyAlignment="1" applyProtection="1">
      <alignment horizontal="left" vertical="center" wrapText="1"/>
      <protection locked="0"/>
    </xf>
    <xf numFmtId="0" fontId="14" fillId="0" borderId="23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176" fontId="14" fillId="0" borderId="33" xfId="0" applyNumberFormat="1" applyFont="1" applyFill="1" applyBorder="1" applyAlignment="1" applyProtection="1">
      <alignment horizontal="left" vertical="center" wrapText="1"/>
      <protection locked="0"/>
    </xf>
    <xf numFmtId="176" fontId="15" fillId="0" borderId="3" xfId="0" applyNumberFormat="1" applyFont="1" applyFill="1" applyBorder="1" applyAlignment="1" applyProtection="1">
      <alignment horizontal="left" vertical="center" wrapText="1"/>
      <protection locked="0"/>
    </xf>
    <xf numFmtId="176" fontId="15" fillId="0" borderId="39" xfId="0" applyNumberFormat="1" applyFont="1" applyFill="1" applyBorder="1" applyAlignment="1" applyProtection="1">
      <alignment horizontal="left" vertical="center" wrapText="1"/>
      <protection locked="0"/>
    </xf>
    <xf numFmtId="38" fontId="15" fillId="0" borderId="0" xfId="2" applyFont="1" applyBorder="1" applyAlignment="1" applyProtection="1">
      <alignment horizontal="center" vertical="center"/>
    </xf>
    <xf numFmtId="38" fontId="15" fillId="0" borderId="53" xfId="2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3" fontId="16" fillId="3" borderId="6" xfId="0" applyNumberFormat="1" applyFont="1" applyFill="1" applyBorder="1" applyAlignment="1" applyProtection="1">
      <alignment horizontal="center" vertical="center"/>
    </xf>
    <xf numFmtId="3" fontId="16" fillId="3" borderId="7" xfId="0" applyNumberFormat="1" applyFont="1" applyFill="1" applyBorder="1" applyAlignment="1" applyProtection="1">
      <alignment horizontal="center" vertical="center"/>
    </xf>
    <xf numFmtId="3" fontId="16" fillId="3" borderId="7" xfId="0" applyNumberFormat="1" applyFont="1" applyFill="1" applyBorder="1" applyAlignment="1" applyProtection="1">
      <alignment horizontal="center" vertical="center"/>
    </xf>
    <xf numFmtId="0" fontId="16" fillId="3" borderId="8" xfId="0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 textRotation="255"/>
    </xf>
    <xf numFmtId="0" fontId="14" fillId="2" borderId="15" xfId="0" applyFont="1" applyFill="1" applyBorder="1" applyAlignment="1" applyProtection="1">
      <alignment horizontal="center" vertical="center" textRotation="255"/>
    </xf>
    <xf numFmtId="0" fontId="15" fillId="0" borderId="17" xfId="0" applyFont="1" applyFill="1" applyBorder="1" applyAlignment="1" applyProtection="1">
      <alignment horizontal="center" vertical="center"/>
    </xf>
    <xf numFmtId="0" fontId="14" fillId="2" borderId="18" xfId="0" applyFont="1" applyFill="1" applyBorder="1" applyAlignment="1" applyProtection="1">
      <alignment horizontal="center" vertical="center" textRotation="255"/>
    </xf>
    <xf numFmtId="0" fontId="15" fillId="2" borderId="19" xfId="3" applyFont="1" applyFill="1" applyBorder="1" applyAlignment="1" applyProtection="1">
      <alignment horizontal="center" vertical="center"/>
    </xf>
    <xf numFmtId="0" fontId="15" fillId="2" borderId="19" xfId="3" applyFont="1" applyFill="1" applyBorder="1" applyAlignment="1" applyProtection="1">
      <alignment horizontal="center" vertical="center"/>
    </xf>
    <xf numFmtId="176" fontId="14" fillId="2" borderId="20" xfId="0" applyNumberFormat="1" applyFont="1" applyFill="1" applyBorder="1" applyProtection="1">
      <alignment vertical="center"/>
    </xf>
    <xf numFmtId="176" fontId="14" fillId="2" borderId="21" xfId="0" applyNumberFormat="1" applyFont="1" applyFill="1" applyBorder="1" applyAlignment="1" applyProtection="1">
      <alignment horizontal="left" vertical="center" wrapText="1"/>
    </xf>
    <xf numFmtId="0" fontId="15" fillId="0" borderId="74" xfId="3" applyFont="1" applyFill="1" applyBorder="1" applyAlignment="1" applyProtection="1">
      <alignment horizontal="center" vertical="center" textRotation="255"/>
    </xf>
    <xf numFmtId="0" fontId="15" fillId="0" borderId="75" xfId="3" applyFont="1" applyFill="1" applyBorder="1" applyAlignment="1" applyProtection="1">
      <alignment horizontal="center" vertical="center" textRotation="255"/>
    </xf>
    <xf numFmtId="0" fontId="15" fillId="5" borderId="16" xfId="3" applyFont="1" applyFill="1" applyBorder="1" applyAlignment="1" applyProtection="1">
      <alignment vertical="center" textRotation="255"/>
    </xf>
    <xf numFmtId="0" fontId="15" fillId="5" borderId="37" xfId="3" applyFont="1" applyFill="1" applyBorder="1" applyAlignment="1" applyProtection="1">
      <alignment horizontal="center" vertical="center"/>
    </xf>
    <xf numFmtId="176" fontId="15" fillId="5" borderId="16" xfId="3" applyNumberFormat="1" applyFont="1" applyFill="1" applyBorder="1" applyAlignment="1" applyProtection="1">
      <alignment vertical="center"/>
    </xf>
    <xf numFmtId="0" fontId="15" fillId="2" borderId="73" xfId="3" applyFont="1" applyFill="1" applyBorder="1" applyAlignment="1" applyProtection="1">
      <alignment horizontal="center" vertical="center"/>
    </xf>
    <xf numFmtId="176" fontId="14" fillId="2" borderId="20" xfId="0" applyNumberFormat="1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horizontal="center" vertical="center" textRotation="255" shrinkToFit="1"/>
    </xf>
    <xf numFmtId="0" fontId="14" fillId="2" borderId="18" xfId="0" applyFont="1" applyFill="1" applyBorder="1" applyAlignment="1" applyProtection="1">
      <alignment horizontal="center" vertical="center" textRotation="255" shrinkToFit="1"/>
    </xf>
    <xf numFmtId="0" fontId="15" fillId="2" borderId="34" xfId="3" applyFont="1" applyFill="1" applyBorder="1" applyAlignment="1" applyProtection="1">
      <alignment horizontal="center" vertical="center"/>
    </xf>
    <xf numFmtId="176" fontId="14" fillId="2" borderId="21" xfId="0" applyNumberFormat="1" applyFont="1" applyFill="1" applyBorder="1" applyAlignment="1" applyProtection="1">
      <alignment horizontal="left" vertical="center" wrapText="1"/>
      <protection locked="0"/>
    </xf>
    <xf numFmtId="0" fontId="15" fillId="2" borderId="73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 vertical="center" shrinkToFit="1"/>
    </xf>
    <xf numFmtId="0" fontId="15" fillId="0" borderId="0" xfId="0" applyFont="1" applyFill="1" applyBorder="1" applyAlignment="1" applyProtection="1">
      <alignment horizontal="left" vertical="center" shrinkToFit="1"/>
    </xf>
    <xf numFmtId="177" fontId="14" fillId="0" borderId="0" xfId="0" applyNumberFormat="1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vertical="center" shrinkToFit="1"/>
    </xf>
    <xf numFmtId="0" fontId="15" fillId="0" borderId="0" xfId="0" applyFont="1" applyFill="1" applyAlignment="1" applyProtection="1">
      <alignment horizontal="right" vertical="center"/>
    </xf>
    <xf numFmtId="177" fontId="14" fillId="0" borderId="68" xfId="0" applyNumberFormat="1" applyFont="1" applyFill="1" applyBorder="1" applyAlignment="1" applyProtection="1">
      <alignment horizontal="right" vertical="center"/>
    </xf>
    <xf numFmtId="38" fontId="15" fillId="0" borderId="0" xfId="2" applyFont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 wrapText="1"/>
    </xf>
    <xf numFmtId="0" fontId="16" fillId="3" borderId="76" xfId="0" applyFont="1" applyFill="1" applyBorder="1" applyAlignment="1" applyProtection="1">
      <alignment horizontal="center" vertical="center" wrapText="1"/>
    </xf>
    <xf numFmtId="0" fontId="16" fillId="3" borderId="77" xfId="0" applyFont="1" applyFill="1" applyBorder="1" applyAlignment="1" applyProtection="1">
      <alignment horizontal="center" vertical="center" wrapText="1"/>
    </xf>
    <xf numFmtId="0" fontId="16" fillId="3" borderId="78" xfId="0" applyFont="1" applyFill="1" applyBorder="1" applyAlignment="1" applyProtection="1">
      <alignment horizontal="center" vertical="center" wrapText="1"/>
    </xf>
    <xf numFmtId="0" fontId="16" fillId="3" borderId="79" xfId="0" applyFont="1" applyFill="1" applyBorder="1" applyAlignment="1" applyProtection="1">
      <alignment horizontal="center" vertical="center" wrapText="1"/>
    </xf>
    <xf numFmtId="0" fontId="16" fillId="3" borderId="6" xfId="0" applyFont="1" applyFill="1" applyBorder="1" applyAlignment="1" applyProtection="1">
      <alignment horizontal="center" vertical="center" wrapText="1"/>
    </xf>
    <xf numFmtId="0" fontId="16" fillId="3" borderId="8" xfId="0" applyFont="1" applyFill="1" applyBorder="1" applyAlignment="1" applyProtection="1">
      <alignment horizontal="center" vertical="center" wrapText="1"/>
    </xf>
    <xf numFmtId="176" fontId="14" fillId="0" borderId="80" xfId="2" applyNumberFormat="1" applyFont="1" applyFill="1" applyBorder="1" applyAlignment="1" applyProtection="1">
      <alignment vertical="center"/>
    </xf>
    <xf numFmtId="176" fontId="14" fillId="0" borderId="14" xfId="1" applyNumberFormat="1" applyFont="1" applyFill="1" applyBorder="1" applyAlignment="1" applyProtection="1">
      <alignment vertical="center"/>
    </xf>
    <xf numFmtId="176" fontId="14" fillId="0" borderId="14" xfId="2" applyNumberFormat="1" applyFont="1" applyFill="1" applyBorder="1" applyAlignment="1" applyProtection="1">
      <alignment vertical="center"/>
    </xf>
    <xf numFmtId="176" fontId="14" fillId="0" borderId="81" xfId="2" applyNumberFormat="1" applyFont="1" applyFill="1" applyBorder="1" applyAlignment="1" applyProtection="1">
      <alignment vertical="center"/>
    </xf>
    <xf numFmtId="176" fontId="14" fillId="0" borderId="82" xfId="2" applyNumberFormat="1" applyFont="1" applyFill="1" applyBorder="1" applyAlignment="1" applyProtection="1">
      <alignment vertical="center"/>
    </xf>
    <xf numFmtId="176" fontId="14" fillId="0" borderId="45" xfId="1" applyNumberFormat="1" applyFont="1" applyFill="1" applyBorder="1" applyAlignment="1" applyProtection="1">
      <alignment vertical="center"/>
    </xf>
    <xf numFmtId="176" fontId="14" fillId="0" borderId="45" xfId="2" applyNumberFormat="1" applyFont="1" applyFill="1" applyBorder="1" applyAlignment="1" applyProtection="1">
      <alignment vertical="center"/>
    </xf>
    <xf numFmtId="176" fontId="14" fillId="0" borderId="27" xfId="2" applyNumberFormat="1" applyFont="1" applyFill="1" applyBorder="1" applyAlignment="1" applyProtection="1">
      <alignment vertical="center"/>
    </xf>
    <xf numFmtId="176" fontId="14" fillId="0" borderId="83" xfId="2" applyNumberFormat="1" applyFont="1" applyFill="1" applyBorder="1" applyAlignment="1" applyProtection="1">
      <alignment vertical="center"/>
    </xf>
    <xf numFmtId="176" fontId="14" fillId="0" borderId="84" xfId="1" applyNumberFormat="1" applyFont="1" applyFill="1" applyBorder="1" applyAlignment="1" applyProtection="1">
      <alignment vertical="center"/>
    </xf>
    <xf numFmtId="176" fontId="14" fillId="0" borderId="85" xfId="1" applyNumberFormat="1" applyFont="1" applyFill="1" applyBorder="1" applyAlignment="1" applyProtection="1">
      <alignment vertical="center"/>
    </xf>
    <xf numFmtId="176" fontId="14" fillId="0" borderId="85" xfId="2" applyNumberFormat="1" applyFont="1" applyFill="1" applyBorder="1" applyAlignment="1" applyProtection="1">
      <alignment vertical="center"/>
    </xf>
    <xf numFmtId="176" fontId="14" fillId="0" borderId="86" xfId="2" applyNumberFormat="1" applyFont="1" applyFill="1" applyBorder="1" applyAlignment="1" applyProtection="1">
      <alignment vertical="center"/>
    </xf>
    <xf numFmtId="176" fontId="14" fillId="5" borderId="40" xfId="0" applyNumberFormat="1" applyFont="1" applyFill="1" applyBorder="1" applyAlignment="1" applyProtection="1">
      <alignment vertical="center"/>
    </xf>
  </cellXfs>
  <cellStyles count="5">
    <cellStyle name="桁区切り" xfId="1" builtinId="6"/>
    <cellStyle name="桁区切り 2" xfId="2"/>
    <cellStyle name="標準" xfId="0" builtinId="0"/>
    <cellStyle name="標準 2_08　財務書類" xfId="3"/>
    <cellStyle name="標準_ふれあい館　協定金額（別表１・２）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4</xdr:row>
      <xdr:rowOff>28576</xdr:rowOff>
    </xdr:from>
    <xdr:to>
      <xdr:col>8</xdr:col>
      <xdr:colOff>627975</xdr:colOff>
      <xdr:row>8</xdr:row>
      <xdr:rowOff>60119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57226"/>
          <a:ext cx="5400000" cy="869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600075</xdr:colOff>
      <xdr:row>5</xdr:row>
      <xdr:rowOff>9525</xdr:rowOff>
    </xdr:from>
    <xdr:to>
      <xdr:col>7</xdr:col>
      <xdr:colOff>352425</xdr:colOff>
      <xdr:row>7</xdr:row>
      <xdr:rowOff>9525</xdr:rowOff>
    </xdr:to>
    <xdr:sp macro="" textlink="">
      <xdr:nvSpPr>
        <xdr:cNvPr id="4" name="楕円 3"/>
        <xdr:cNvSpPr/>
      </xdr:nvSpPr>
      <xdr:spPr>
        <a:xfrm>
          <a:off x="1714500" y="847725"/>
          <a:ext cx="3181350" cy="4191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190500</xdr:colOff>
      <xdr:row>15</xdr:row>
      <xdr:rowOff>104786</xdr:rowOff>
    </xdr:from>
    <xdr:to>
      <xdr:col>4</xdr:col>
      <xdr:colOff>332475</xdr:colOff>
      <xdr:row>22</xdr:row>
      <xdr:rowOff>86609</xdr:rowOff>
    </xdr:to>
    <xdr:pic>
      <xdr:nvPicPr>
        <xdr:cNvPr id="6" name="図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906"/>
        <a:stretch/>
      </xdr:blipFill>
      <xdr:spPr bwMode="auto">
        <a:xfrm>
          <a:off x="190500" y="3057536"/>
          <a:ext cx="2628000" cy="144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514349</xdr:colOff>
      <xdr:row>15</xdr:row>
      <xdr:rowOff>133377</xdr:rowOff>
    </xdr:from>
    <xdr:to>
      <xdr:col>8</xdr:col>
      <xdr:colOff>651149</xdr:colOff>
      <xdr:row>19</xdr:row>
      <xdr:rowOff>203297</xdr:rowOff>
    </xdr:to>
    <xdr:pic>
      <xdr:nvPicPr>
        <xdr:cNvPr id="7" name="図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10"/>
        <a:stretch/>
      </xdr:blipFill>
      <xdr:spPr bwMode="auto">
        <a:xfrm>
          <a:off x="3000374" y="3086127"/>
          <a:ext cx="2880000" cy="90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266700</xdr:colOff>
      <xdr:row>13</xdr:row>
      <xdr:rowOff>133350</xdr:rowOff>
    </xdr:from>
    <xdr:ext cx="1685077" cy="285527"/>
    <xdr:sp macro="" textlink="">
      <xdr:nvSpPr>
        <xdr:cNvPr id="8" name="テキスト ボックス 7"/>
        <xdr:cNvSpPr txBox="1"/>
      </xdr:nvSpPr>
      <xdr:spPr>
        <a:xfrm>
          <a:off x="695325" y="2876550"/>
          <a:ext cx="1685077" cy="28552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シート「収支計画（●●）」</a:t>
          </a:r>
        </a:p>
      </xdr:txBody>
    </xdr:sp>
    <xdr:clientData/>
  </xdr:oneCellAnchor>
  <xdr:oneCellAnchor>
    <xdr:from>
      <xdr:col>5</xdr:col>
      <xdr:colOff>381000</xdr:colOff>
      <xdr:row>13</xdr:row>
      <xdr:rowOff>152400</xdr:rowOff>
    </xdr:from>
    <xdr:ext cx="1978555" cy="285527"/>
    <xdr:sp macro="" textlink="">
      <xdr:nvSpPr>
        <xdr:cNvPr id="9" name="テキスト ボックス 8"/>
        <xdr:cNvSpPr txBox="1"/>
      </xdr:nvSpPr>
      <xdr:spPr>
        <a:xfrm>
          <a:off x="3552825" y="2686050"/>
          <a:ext cx="1978555" cy="28552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シート「</a:t>
          </a:r>
          <a:r>
            <a:rPr kumimoji="1" lang="en-US" altLang="ja-JP" sz="900"/>
            <a:t>R</a:t>
          </a:r>
          <a:r>
            <a:rPr kumimoji="1" lang="ja-JP" altLang="en-US" sz="900"/>
            <a:t>●未払消費税計算書）」</a:t>
          </a:r>
        </a:p>
      </xdr:txBody>
    </xdr:sp>
    <xdr:clientData/>
  </xdr:oneCellAnchor>
  <xdr:twoCellAnchor>
    <xdr:from>
      <xdr:col>3</xdr:col>
      <xdr:colOff>9524</xdr:colOff>
      <xdr:row>17</xdr:row>
      <xdr:rowOff>171450</xdr:rowOff>
    </xdr:from>
    <xdr:to>
      <xdr:col>4</xdr:col>
      <xdr:colOff>438149</xdr:colOff>
      <xdr:row>19</xdr:row>
      <xdr:rowOff>76200</xdr:rowOff>
    </xdr:to>
    <xdr:sp macro="" textlink="">
      <xdr:nvSpPr>
        <xdr:cNvPr id="11" name="楕円 10"/>
        <xdr:cNvSpPr/>
      </xdr:nvSpPr>
      <xdr:spPr>
        <a:xfrm>
          <a:off x="1809749" y="3543300"/>
          <a:ext cx="1114425" cy="3238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647700</xdr:colOff>
      <xdr:row>21</xdr:row>
      <xdr:rowOff>47625</xdr:rowOff>
    </xdr:from>
    <xdr:to>
      <xdr:col>4</xdr:col>
      <xdr:colOff>390525</xdr:colOff>
      <xdr:row>22</xdr:row>
      <xdr:rowOff>161925</xdr:rowOff>
    </xdr:to>
    <xdr:sp macro="" textlink="">
      <xdr:nvSpPr>
        <xdr:cNvPr id="12" name="楕円 11"/>
        <xdr:cNvSpPr/>
      </xdr:nvSpPr>
      <xdr:spPr>
        <a:xfrm>
          <a:off x="1762125" y="4257675"/>
          <a:ext cx="1114425" cy="3238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457199</xdr:colOff>
      <xdr:row>15</xdr:row>
      <xdr:rowOff>76200</xdr:rowOff>
    </xdr:from>
    <xdr:to>
      <xdr:col>6</xdr:col>
      <xdr:colOff>342900</xdr:colOff>
      <xdr:row>16</xdr:row>
      <xdr:rowOff>161925</xdr:rowOff>
    </xdr:to>
    <xdr:sp macro="" textlink="">
      <xdr:nvSpPr>
        <xdr:cNvPr id="13" name="楕円 12"/>
        <xdr:cNvSpPr/>
      </xdr:nvSpPr>
      <xdr:spPr>
        <a:xfrm>
          <a:off x="3629024" y="3028950"/>
          <a:ext cx="571501" cy="2952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457200</xdr:colOff>
      <xdr:row>18</xdr:row>
      <xdr:rowOff>180975</xdr:rowOff>
    </xdr:from>
    <xdr:to>
      <xdr:col>8</xdr:col>
      <xdr:colOff>342901</xdr:colOff>
      <xdr:row>20</xdr:row>
      <xdr:rowOff>57150</xdr:rowOff>
    </xdr:to>
    <xdr:sp macro="" textlink="">
      <xdr:nvSpPr>
        <xdr:cNvPr id="15" name="楕円 14"/>
        <xdr:cNvSpPr/>
      </xdr:nvSpPr>
      <xdr:spPr>
        <a:xfrm>
          <a:off x="5000625" y="3762375"/>
          <a:ext cx="571501" cy="2952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16155</xdr:colOff>
      <xdr:row>16</xdr:row>
      <xdr:rowOff>148987</xdr:rowOff>
    </xdr:from>
    <xdr:to>
      <xdr:col>6</xdr:col>
      <xdr:colOff>32864</xdr:colOff>
      <xdr:row>25</xdr:row>
      <xdr:rowOff>0</xdr:rowOff>
    </xdr:to>
    <xdr:sp macro="" textlink="">
      <xdr:nvSpPr>
        <xdr:cNvPr id="16" name="左カーブ矢印 15"/>
        <xdr:cNvSpPr/>
      </xdr:nvSpPr>
      <xdr:spPr>
        <a:xfrm rot="2390375">
          <a:off x="3187980" y="3311287"/>
          <a:ext cx="702509" cy="1773926"/>
        </a:xfrm>
        <a:prstGeom prst="curvedLeftArrow">
          <a:avLst>
            <a:gd name="adj1" fmla="val 20847"/>
            <a:gd name="adj2" fmla="val 50000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192243</xdr:colOff>
      <xdr:row>19</xdr:row>
      <xdr:rowOff>133380</xdr:rowOff>
    </xdr:from>
    <xdr:to>
      <xdr:col>8</xdr:col>
      <xdr:colOff>116043</xdr:colOff>
      <xdr:row>22</xdr:row>
      <xdr:rowOff>142890</xdr:rowOff>
    </xdr:to>
    <xdr:sp macro="" textlink="">
      <xdr:nvSpPr>
        <xdr:cNvPr id="18" name="左カーブ矢印 17"/>
        <xdr:cNvSpPr/>
      </xdr:nvSpPr>
      <xdr:spPr>
        <a:xfrm rot="5579718">
          <a:off x="3692688" y="2909910"/>
          <a:ext cx="638160" cy="2667000"/>
        </a:xfrm>
        <a:prstGeom prst="curvedLeftArrow">
          <a:avLst>
            <a:gd name="adj1" fmla="val 20847"/>
            <a:gd name="adj2" fmla="val 50000"/>
            <a:gd name="adj3" fmla="val 25000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66675</xdr:colOff>
      <xdr:row>27</xdr:row>
      <xdr:rowOff>38113</xdr:rowOff>
    </xdr:from>
    <xdr:to>
      <xdr:col>4</xdr:col>
      <xdr:colOff>529275</xdr:colOff>
      <xdr:row>31</xdr:row>
      <xdr:rowOff>199688</xdr:rowOff>
    </xdr:to>
    <xdr:pic>
      <xdr:nvPicPr>
        <xdr:cNvPr id="20" name="図 1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571763"/>
          <a:ext cx="2520000" cy="999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76201</xdr:colOff>
      <xdr:row>30</xdr:row>
      <xdr:rowOff>133350</xdr:rowOff>
    </xdr:from>
    <xdr:to>
      <xdr:col>4</xdr:col>
      <xdr:colOff>628651</xdr:colOff>
      <xdr:row>32</xdr:row>
      <xdr:rowOff>38100</xdr:rowOff>
    </xdr:to>
    <xdr:sp macro="" textlink="">
      <xdr:nvSpPr>
        <xdr:cNvPr id="21" name="楕円 20"/>
        <xdr:cNvSpPr/>
      </xdr:nvSpPr>
      <xdr:spPr>
        <a:xfrm>
          <a:off x="1876426" y="3295650"/>
          <a:ext cx="1238250" cy="3238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219075</xdr:colOff>
      <xdr:row>37</xdr:row>
      <xdr:rowOff>123825</xdr:rowOff>
    </xdr:from>
    <xdr:to>
      <xdr:col>8</xdr:col>
      <xdr:colOff>429675</xdr:colOff>
      <xdr:row>45</xdr:row>
      <xdr:rowOff>88549</xdr:rowOff>
    </xdr:to>
    <xdr:pic>
      <xdr:nvPicPr>
        <xdr:cNvPr id="25" name="図 2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896225"/>
          <a:ext cx="2268000" cy="1641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161925</xdr:colOff>
      <xdr:row>42</xdr:row>
      <xdr:rowOff>180975</xdr:rowOff>
    </xdr:from>
    <xdr:to>
      <xdr:col>8</xdr:col>
      <xdr:colOff>504825</xdr:colOff>
      <xdr:row>45</xdr:row>
      <xdr:rowOff>161925</xdr:rowOff>
    </xdr:to>
    <xdr:sp macro="" textlink="">
      <xdr:nvSpPr>
        <xdr:cNvPr id="26" name="楕円 25"/>
        <xdr:cNvSpPr/>
      </xdr:nvSpPr>
      <xdr:spPr>
        <a:xfrm>
          <a:off x="4019550" y="9001125"/>
          <a:ext cx="1714500" cy="6096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0</xdr:colOff>
      <xdr:row>37</xdr:row>
      <xdr:rowOff>104782</xdr:rowOff>
    </xdr:from>
    <xdr:to>
      <xdr:col>4</xdr:col>
      <xdr:colOff>534600</xdr:colOff>
      <xdr:row>44</xdr:row>
      <xdr:rowOff>23681</xdr:rowOff>
    </xdr:to>
    <xdr:pic>
      <xdr:nvPicPr>
        <xdr:cNvPr id="19" name="図 1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877182"/>
          <a:ext cx="2592000" cy="1385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571500</xdr:colOff>
      <xdr:row>35</xdr:row>
      <xdr:rowOff>142875</xdr:rowOff>
    </xdr:from>
    <xdr:ext cx="1685077" cy="285527"/>
    <xdr:sp macro="" textlink="">
      <xdr:nvSpPr>
        <xdr:cNvPr id="22" name="テキスト ボックス 21"/>
        <xdr:cNvSpPr txBox="1"/>
      </xdr:nvSpPr>
      <xdr:spPr>
        <a:xfrm>
          <a:off x="1000125" y="7496175"/>
          <a:ext cx="1685077" cy="28552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シート「収支計画（●●）」</a:t>
          </a:r>
        </a:p>
      </xdr:txBody>
    </xdr:sp>
    <xdr:clientData/>
  </xdr:oneCellAnchor>
  <xdr:oneCellAnchor>
    <xdr:from>
      <xdr:col>5</xdr:col>
      <xdr:colOff>428625</xdr:colOff>
      <xdr:row>35</xdr:row>
      <xdr:rowOff>123825</xdr:rowOff>
    </xdr:from>
    <xdr:ext cx="1978555" cy="285527"/>
    <xdr:sp macro="" textlink="">
      <xdr:nvSpPr>
        <xdr:cNvPr id="23" name="テキスト ボックス 22"/>
        <xdr:cNvSpPr txBox="1"/>
      </xdr:nvSpPr>
      <xdr:spPr>
        <a:xfrm>
          <a:off x="3600450" y="7477125"/>
          <a:ext cx="1978555" cy="28552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シート「</a:t>
          </a:r>
          <a:r>
            <a:rPr kumimoji="1" lang="en-US" altLang="ja-JP" sz="900"/>
            <a:t>R</a:t>
          </a:r>
          <a:r>
            <a:rPr kumimoji="1" lang="ja-JP" altLang="en-US" sz="900"/>
            <a:t>●未払消費税計算書）」</a:t>
          </a:r>
        </a:p>
      </xdr:txBody>
    </xdr:sp>
    <xdr:clientData/>
  </xdr:oneCellAnchor>
  <xdr:twoCellAnchor>
    <xdr:from>
      <xdr:col>3</xdr:col>
      <xdr:colOff>180975</xdr:colOff>
      <xdr:row>41</xdr:row>
      <xdr:rowOff>38100</xdr:rowOff>
    </xdr:from>
    <xdr:to>
      <xdr:col>4</xdr:col>
      <xdr:colOff>609600</xdr:colOff>
      <xdr:row>42</xdr:row>
      <xdr:rowOff>152400</xdr:rowOff>
    </xdr:to>
    <xdr:sp macro="" textlink="">
      <xdr:nvSpPr>
        <xdr:cNvPr id="24" name="楕円 23"/>
        <xdr:cNvSpPr/>
      </xdr:nvSpPr>
      <xdr:spPr>
        <a:xfrm>
          <a:off x="1981200" y="8648700"/>
          <a:ext cx="1114425" cy="3238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313327</xdr:colOff>
      <xdr:row>43</xdr:row>
      <xdr:rowOff>124595</xdr:rowOff>
    </xdr:from>
    <xdr:to>
      <xdr:col>6</xdr:col>
      <xdr:colOff>177890</xdr:colOff>
      <xdr:row>45</xdr:row>
      <xdr:rowOff>86908</xdr:rowOff>
    </xdr:to>
    <xdr:sp macro="" textlink="">
      <xdr:nvSpPr>
        <xdr:cNvPr id="27" name="左カーブ矢印 26"/>
        <xdr:cNvSpPr/>
      </xdr:nvSpPr>
      <xdr:spPr>
        <a:xfrm rot="6231098">
          <a:off x="2883827" y="8384020"/>
          <a:ext cx="381413" cy="1921963"/>
        </a:xfrm>
        <a:prstGeom prst="curvedLeftArrow">
          <a:avLst>
            <a:gd name="adj1" fmla="val 20847"/>
            <a:gd name="adj2" fmla="val 50000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115" zoomScaleNormal="100" zoomScaleSheetLayoutView="115" workbookViewId="0">
      <selection activeCell="B36" sqref="B36"/>
    </sheetView>
  </sheetViews>
  <sheetFormatPr defaultRowHeight="16.5"/>
  <cols>
    <col min="1" max="1" width="5.625" style="67" customWidth="1"/>
    <col min="2" max="16384" width="9" style="67"/>
  </cols>
  <sheetData>
    <row r="1" spans="1:9" ht="18">
      <c r="A1" s="70" t="s">
        <v>72</v>
      </c>
      <c r="D1" s="71" t="s">
        <v>77</v>
      </c>
    </row>
    <row r="3" spans="1:9">
      <c r="A3" s="68">
        <v>1</v>
      </c>
      <c r="B3" s="121" t="s">
        <v>76</v>
      </c>
      <c r="C3" s="121"/>
      <c r="D3" s="121"/>
      <c r="E3" s="121"/>
      <c r="F3" s="121"/>
      <c r="G3" s="121"/>
      <c r="H3" s="121"/>
      <c r="I3" s="121"/>
    </row>
    <row r="4" spans="1:9">
      <c r="A4" s="68"/>
      <c r="B4" s="121" t="s">
        <v>73</v>
      </c>
      <c r="C4" s="121"/>
      <c r="D4" s="121"/>
      <c r="E4" s="121"/>
      <c r="F4" s="121"/>
      <c r="G4" s="121"/>
      <c r="H4" s="121"/>
      <c r="I4" s="121"/>
    </row>
    <row r="11" spans="1:9" ht="16.5" customHeight="1">
      <c r="A11" s="69">
        <v>2</v>
      </c>
      <c r="B11" s="122" t="s">
        <v>88</v>
      </c>
      <c r="C11" s="122"/>
      <c r="D11" s="122"/>
      <c r="E11" s="122"/>
      <c r="F11" s="122"/>
      <c r="G11" s="122"/>
      <c r="H11" s="122"/>
      <c r="I11" s="122"/>
    </row>
    <row r="12" spans="1:9">
      <c r="B12" s="122"/>
      <c r="C12" s="122"/>
      <c r="D12" s="122"/>
      <c r="E12" s="122"/>
      <c r="F12" s="122"/>
      <c r="G12" s="122"/>
      <c r="H12" s="122"/>
      <c r="I12" s="122"/>
    </row>
    <row r="13" spans="1:9">
      <c r="B13" s="121" t="s">
        <v>75</v>
      </c>
      <c r="C13" s="121"/>
      <c r="D13" s="121"/>
      <c r="E13" s="121"/>
      <c r="F13" s="121"/>
      <c r="G13" s="121"/>
      <c r="H13" s="121"/>
      <c r="I13" s="121"/>
    </row>
    <row r="26" spans="1:9">
      <c r="A26" s="69">
        <v>3</v>
      </c>
      <c r="B26" s="122" t="s">
        <v>74</v>
      </c>
      <c r="C26" s="122"/>
      <c r="D26" s="122"/>
      <c r="E26" s="122"/>
      <c r="F26" s="122"/>
      <c r="G26" s="122"/>
      <c r="H26" s="122"/>
      <c r="I26" s="122"/>
    </row>
    <row r="27" spans="1:9">
      <c r="B27" s="122"/>
      <c r="C27" s="122"/>
      <c r="D27" s="122"/>
      <c r="E27" s="122"/>
      <c r="F27" s="122"/>
      <c r="G27" s="122"/>
      <c r="H27" s="122"/>
      <c r="I27" s="122"/>
    </row>
    <row r="34" spans="1:9">
      <c r="A34" s="69">
        <v>4</v>
      </c>
      <c r="B34" s="122" t="s">
        <v>89</v>
      </c>
      <c r="C34" s="122"/>
      <c r="D34" s="122"/>
      <c r="E34" s="122"/>
      <c r="F34" s="122"/>
      <c r="G34" s="122"/>
      <c r="H34" s="122"/>
      <c r="I34" s="122"/>
    </row>
    <row r="35" spans="1:9">
      <c r="B35" s="122"/>
      <c r="C35" s="122"/>
      <c r="D35" s="122"/>
      <c r="E35" s="122"/>
      <c r="F35" s="122"/>
      <c r="G35" s="122"/>
      <c r="H35" s="122"/>
      <c r="I35" s="122"/>
    </row>
  </sheetData>
  <mergeCells count="6">
    <mergeCell ref="B13:I13"/>
    <mergeCell ref="B26:I27"/>
    <mergeCell ref="B34:I35"/>
    <mergeCell ref="B3:I3"/>
    <mergeCell ref="B11:I12"/>
    <mergeCell ref="B4:I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S52"/>
  <sheetViews>
    <sheetView tabSelected="1" view="pageLayout" topLeftCell="F33" zoomScaleNormal="75" zoomScaleSheetLayoutView="100" workbookViewId="0">
      <selection activeCell="N47" sqref="N47"/>
    </sheetView>
  </sheetViews>
  <sheetFormatPr defaultRowHeight="13.5"/>
  <cols>
    <col min="1" max="1" width="3.75" style="75" customWidth="1"/>
    <col min="2" max="2" width="3.75" style="76" customWidth="1"/>
    <col min="3" max="3" width="21.25" style="76" bestFit="1" customWidth="1"/>
    <col min="4" max="4" width="4.125" style="76" customWidth="1"/>
    <col min="5" max="9" width="15.875" style="75" customWidth="1"/>
    <col min="10" max="10" width="28.875" style="78" customWidth="1"/>
    <col min="11" max="11" width="4.125" style="74" customWidth="1"/>
    <col min="12" max="12" width="5.625" style="75" customWidth="1"/>
    <col min="13" max="13" width="17.625" style="120" customWidth="1"/>
    <col min="14" max="14" width="11.125" style="75" bestFit="1" customWidth="1"/>
    <col min="15" max="15" width="10.25" style="75" bestFit="1" customWidth="1"/>
    <col min="16" max="16" width="11.125" style="75" bestFit="1" customWidth="1"/>
    <col min="17" max="17" width="16.625" style="75" customWidth="1"/>
    <col min="18" max="18" width="15.625" style="75" customWidth="1"/>
    <col min="19" max="19" width="20.625" style="75" customWidth="1"/>
    <col min="20" max="16384" width="9" style="75"/>
  </cols>
  <sheetData>
    <row r="1" spans="1:19" s="74" customFormat="1" ht="30" customHeight="1">
      <c r="A1" s="161" t="s">
        <v>65</v>
      </c>
      <c r="B1" s="72"/>
      <c r="C1" s="72"/>
      <c r="D1" s="73"/>
      <c r="E1" s="73"/>
      <c r="F1" s="73"/>
      <c r="G1" s="73"/>
      <c r="H1" s="73"/>
      <c r="I1" s="73"/>
      <c r="K1" s="75"/>
      <c r="L1" s="75" t="s">
        <v>62</v>
      </c>
      <c r="M1" s="75"/>
      <c r="N1" s="75"/>
      <c r="O1" s="75"/>
      <c r="P1" s="75"/>
      <c r="Q1" s="75"/>
      <c r="R1" s="75"/>
      <c r="S1" s="75"/>
    </row>
    <row r="2" spans="1:19" ht="20.100000000000001" customHeight="1" thickBot="1">
      <c r="A2" s="75" t="s">
        <v>0</v>
      </c>
      <c r="E2" s="193"/>
      <c r="F2" s="193"/>
      <c r="G2" s="193"/>
      <c r="H2" s="193"/>
      <c r="I2" s="193"/>
      <c r="J2" s="190" t="s">
        <v>108</v>
      </c>
      <c r="L2" s="144" t="s">
        <v>63</v>
      </c>
      <c r="M2" s="145" t="s">
        <v>104</v>
      </c>
      <c r="N2" s="145" t="s">
        <v>105</v>
      </c>
      <c r="O2" s="145"/>
      <c r="P2" s="145" t="s">
        <v>106</v>
      </c>
      <c r="Q2" s="145"/>
      <c r="R2" s="145"/>
      <c r="S2" s="145" t="s">
        <v>64</v>
      </c>
    </row>
    <row r="3" spans="1:19" ht="27.75" thickBot="1">
      <c r="A3" s="162" t="s">
        <v>2</v>
      </c>
      <c r="B3" s="163"/>
      <c r="C3" s="163"/>
      <c r="D3" s="164"/>
      <c r="E3" s="194" t="s">
        <v>78</v>
      </c>
      <c r="F3" s="194" t="s">
        <v>79</v>
      </c>
      <c r="G3" s="194" t="s">
        <v>80</v>
      </c>
      <c r="H3" s="194" t="s">
        <v>81</v>
      </c>
      <c r="I3" s="194" t="s">
        <v>82</v>
      </c>
      <c r="J3" s="165" t="s">
        <v>3</v>
      </c>
      <c r="L3" s="144"/>
      <c r="M3" s="145"/>
      <c r="N3" s="145"/>
      <c r="O3" s="145"/>
      <c r="P3" s="145"/>
      <c r="Q3" s="145"/>
      <c r="R3" s="145"/>
      <c r="S3" s="144"/>
    </row>
    <row r="4" spans="1:19" ht="20.100000000000001" customHeight="1">
      <c r="A4" s="166" t="s">
        <v>4</v>
      </c>
      <c r="B4" s="79" t="s">
        <v>5</v>
      </c>
      <c r="C4" s="80"/>
      <c r="D4" s="80"/>
      <c r="E4" s="81"/>
      <c r="F4" s="81"/>
      <c r="G4" s="81"/>
      <c r="H4" s="81"/>
      <c r="I4" s="81"/>
      <c r="J4" s="146"/>
      <c r="L4" s="123">
        <v>1</v>
      </c>
      <c r="M4" s="124"/>
      <c r="N4" s="124"/>
      <c r="O4" s="124"/>
      <c r="P4" s="124"/>
      <c r="Q4" s="124"/>
      <c r="R4" s="124"/>
      <c r="S4" s="124"/>
    </row>
    <row r="5" spans="1:19" ht="20.100000000000001" customHeight="1">
      <c r="A5" s="167"/>
      <c r="B5" s="82" t="s">
        <v>110</v>
      </c>
      <c r="C5" s="83"/>
      <c r="D5" s="168"/>
      <c r="E5" s="84"/>
      <c r="F5" s="84"/>
      <c r="G5" s="84"/>
      <c r="H5" s="84"/>
      <c r="I5" s="84"/>
      <c r="J5" s="147"/>
      <c r="L5" s="123"/>
      <c r="M5" s="125"/>
      <c r="N5" s="124"/>
      <c r="O5" s="124"/>
      <c r="P5" s="124"/>
      <c r="Q5" s="124"/>
      <c r="R5" s="124"/>
      <c r="S5" s="125"/>
    </row>
    <row r="6" spans="1:19" ht="20.100000000000001" customHeight="1" thickBot="1">
      <c r="A6" s="169"/>
      <c r="B6" s="170" t="s">
        <v>6</v>
      </c>
      <c r="C6" s="170"/>
      <c r="D6" s="171"/>
      <c r="E6" s="172">
        <f>SUM(E4:E5)</f>
        <v>0</v>
      </c>
      <c r="F6" s="172">
        <f>SUM(F4:F5)</f>
        <v>0</v>
      </c>
      <c r="G6" s="172">
        <f>SUM(G4:G5)</f>
        <v>0</v>
      </c>
      <c r="H6" s="172">
        <f>SUM(H4:H5)</f>
        <v>0</v>
      </c>
      <c r="I6" s="172">
        <f>SUM(I4:I5)</f>
        <v>0</v>
      </c>
      <c r="J6" s="173"/>
      <c r="L6" s="123"/>
      <c r="M6" s="125"/>
      <c r="N6" s="124"/>
      <c r="O6" s="124"/>
      <c r="P6" s="124"/>
      <c r="Q6" s="124"/>
      <c r="R6" s="124"/>
      <c r="S6" s="125"/>
    </row>
    <row r="7" spans="1:19" ht="18" customHeight="1">
      <c r="A7" s="167" t="s">
        <v>68</v>
      </c>
      <c r="B7" s="174" t="s">
        <v>69</v>
      </c>
      <c r="C7" s="85" t="s">
        <v>107</v>
      </c>
      <c r="D7" s="86"/>
      <c r="E7" s="87"/>
      <c r="F7" s="87"/>
      <c r="G7" s="87"/>
      <c r="H7" s="87"/>
      <c r="I7" s="87"/>
      <c r="J7" s="148"/>
      <c r="L7" s="123"/>
      <c r="M7" s="125"/>
      <c r="N7" s="124"/>
      <c r="O7" s="124"/>
      <c r="P7" s="124"/>
      <c r="Q7" s="124"/>
      <c r="R7" s="124"/>
      <c r="S7" s="125"/>
    </row>
    <row r="8" spans="1:19" ht="18" customHeight="1">
      <c r="A8" s="167"/>
      <c r="B8" s="175"/>
      <c r="C8" s="88" t="s">
        <v>8</v>
      </c>
      <c r="D8" s="89"/>
      <c r="E8" s="90"/>
      <c r="F8" s="90"/>
      <c r="G8" s="90"/>
      <c r="H8" s="90"/>
      <c r="I8" s="90"/>
      <c r="J8" s="149"/>
      <c r="L8" s="123"/>
      <c r="M8" s="125"/>
      <c r="N8" s="124"/>
      <c r="O8" s="124"/>
      <c r="P8" s="124"/>
      <c r="Q8" s="124"/>
      <c r="R8" s="124"/>
      <c r="S8" s="125"/>
    </row>
    <row r="9" spans="1:19" ht="18" customHeight="1">
      <c r="A9" s="167"/>
      <c r="B9" s="175"/>
      <c r="C9" s="91" t="s">
        <v>9</v>
      </c>
      <c r="D9" s="89"/>
      <c r="E9" s="90"/>
      <c r="F9" s="90"/>
      <c r="G9" s="90"/>
      <c r="H9" s="90"/>
      <c r="I9" s="90"/>
      <c r="J9" s="149"/>
      <c r="L9" s="123"/>
      <c r="M9" s="125"/>
      <c r="N9" s="124"/>
      <c r="O9" s="124"/>
      <c r="P9" s="124"/>
      <c r="Q9" s="124"/>
      <c r="R9" s="124"/>
      <c r="S9" s="125"/>
    </row>
    <row r="10" spans="1:19" ht="18" customHeight="1">
      <c r="A10" s="167"/>
      <c r="B10" s="175"/>
      <c r="C10" s="91" t="s">
        <v>10</v>
      </c>
      <c r="D10" s="89"/>
      <c r="E10" s="90"/>
      <c r="F10" s="90"/>
      <c r="G10" s="90"/>
      <c r="H10" s="90"/>
      <c r="I10" s="90"/>
      <c r="J10" s="149"/>
      <c r="L10" s="123"/>
      <c r="M10" s="125"/>
      <c r="N10" s="124"/>
      <c r="O10" s="124"/>
      <c r="P10" s="124"/>
      <c r="Q10" s="124"/>
      <c r="R10" s="124"/>
      <c r="S10" s="125"/>
    </row>
    <row r="11" spans="1:19" ht="18" customHeight="1">
      <c r="A11" s="167"/>
      <c r="B11" s="175"/>
      <c r="C11" s="91" t="s">
        <v>11</v>
      </c>
      <c r="D11" s="89"/>
      <c r="E11" s="90"/>
      <c r="F11" s="90"/>
      <c r="G11" s="90"/>
      <c r="H11" s="90"/>
      <c r="I11" s="90"/>
      <c r="J11" s="149"/>
      <c r="L11" s="123"/>
      <c r="M11" s="125"/>
      <c r="N11" s="124"/>
      <c r="O11" s="124"/>
      <c r="P11" s="124"/>
      <c r="Q11" s="124"/>
      <c r="R11" s="124"/>
      <c r="S11" s="125"/>
    </row>
    <row r="12" spans="1:19" ht="18" customHeight="1">
      <c r="A12" s="167"/>
      <c r="B12" s="175"/>
      <c r="C12" s="88" t="s">
        <v>12</v>
      </c>
      <c r="D12" s="89"/>
      <c r="E12" s="92">
        <f>'R8未払消費税計算書'!D18+'R8未払消費税計算書'!D19</f>
        <v>0</v>
      </c>
      <c r="F12" s="92">
        <f>'R9未払消費税計算書'!D18+'R9未払消費税計算書'!D19</f>
        <v>0</v>
      </c>
      <c r="G12" s="92">
        <f>'R10未払消費税計算書'!D18+'R10未払消費税計算書'!D19</f>
        <v>0</v>
      </c>
      <c r="H12" s="92">
        <f>'R11未払消費税計算書'!D18+'R11未払消費税計算書'!D19</f>
        <v>0</v>
      </c>
      <c r="I12" s="92">
        <f>'R12未払消費税計算書'!D18+'R12未払消費税計算書'!D19</f>
        <v>0</v>
      </c>
      <c r="J12" s="150"/>
      <c r="K12" s="75"/>
      <c r="L12" s="123">
        <v>2</v>
      </c>
      <c r="M12" s="125"/>
      <c r="N12" s="125"/>
      <c r="O12" s="125"/>
      <c r="P12" s="125"/>
      <c r="Q12" s="125"/>
      <c r="R12" s="125"/>
      <c r="S12" s="125"/>
    </row>
    <row r="13" spans="1:19" ht="18" customHeight="1">
      <c r="A13" s="167"/>
      <c r="B13" s="175"/>
      <c r="C13" s="88" t="s">
        <v>13</v>
      </c>
      <c r="D13" s="89"/>
      <c r="E13" s="92">
        <f>'R8未払消費税計算書'!G31</f>
        <v>-513751</v>
      </c>
      <c r="F13" s="92">
        <f>'R9未払消費税計算書'!G31</f>
        <v>-513751</v>
      </c>
      <c r="G13" s="92">
        <f>'R10未払消費税計算書'!G31</f>
        <v>-513751</v>
      </c>
      <c r="H13" s="92">
        <f>'R11未払消費税計算書'!G31</f>
        <v>-513751</v>
      </c>
      <c r="I13" s="92">
        <f>'R12未払消費税計算書'!G31</f>
        <v>-513751</v>
      </c>
      <c r="J13" s="150"/>
      <c r="K13" s="75"/>
      <c r="L13" s="123"/>
      <c r="M13" s="125"/>
      <c r="N13" s="125"/>
      <c r="O13" s="125"/>
      <c r="P13" s="125"/>
      <c r="Q13" s="125"/>
      <c r="R13" s="125"/>
      <c r="S13" s="125"/>
    </row>
    <row r="14" spans="1:19" ht="18" customHeight="1">
      <c r="A14" s="167"/>
      <c r="B14" s="175"/>
      <c r="C14" s="88" t="s">
        <v>14</v>
      </c>
      <c r="D14" s="93"/>
      <c r="E14" s="90"/>
      <c r="F14" s="90"/>
      <c r="G14" s="90"/>
      <c r="H14" s="90"/>
      <c r="I14" s="90"/>
      <c r="J14" s="149"/>
      <c r="K14" s="75"/>
      <c r="L14" s="123"/>
      <c r="M14" s="125"/>
      <c r="N14" s="125"/>
      <c r="O14" s="125"/>
      <c r="P14" s="125"/>
      <c r="Q14" s="125"/>
      <c r="R14" s="125"/>
      <c r="S14" s="125"/>
    </row>
    <row r="15" spans="1:19" ht="18" customHeight="1">
      <c r="A15" s="167"/>
      <c r="B15" s="176"/>
      <c r="C15" s="177" t="s">
        <v>15</v>
      </c>
      <c r="D15" s="94"/>
      <c r="E15" s="178">
        <f>SUM(E7:E14)</f>
        <v>-513751</v>
      </c>
      <c r="F15" s="178">
        <f>SUM(F7:F14)</f>
        <v>-513751</v>
      </c>
      <c r="G15" s="178">
        <f>SUM(G7:G14)</f>
        <v>-513751</v>
      </c>
      <c r="H15" s="178">
        <f>SUM(H7:H14)</f>
        <v>-513751</v>
      </c>
      <c r="I15" s="178">
        <f>SUM(I7:I14)</f>
        <v>-513751</v>
      </c>
      <c r="J15" s="151"/>
      <c r="K15" s="75"/>
      <c r="L15" s="123"/>
      <c r="M15" s="125"/>
      <c r="N15" s="125"/>
      <c r="O15" s="125"/>
      <c r="P15" s="125"/>
      <c r="Q15" s="125"/>
      <c r="R15" s="125"/>
      <c r="S15" s="125"/>
    </row>
    <row r="16" spans="1:19" ht="18" customHeight="1">
      <c r="A16" s="167"/>
      <c r="B16" s="95" t="s">
        <v>16</v>
      </c>
      <c r="C16" s="96"/>
      <c r="D16" s="96"/>
      <c r="E16" s="97"/>
      <c r="F16" s="97"/>
      <c r="G16" s="97"/>
      <c r="H16" s="97"/>
      <c r="I16" s="97"/>
      <c r="J16" s="152"/>
      <c r="K16" s="75"/>
      <c r="L16" s="123"/>
      <c r="M16" s="125"/>
      <c r="N16" s="125"/>
      <c r="O16" s="125"/>
      <c r="P16" s="125"/>
      <c r="Q16" s="125"/>
      <c r="R16" s="125"/>
      <c r="S16" s="125"/>
    </row>
    <row r="17" spans="1:19" ht="18" customHeight="1">
      <c r="A17" s="167"/>
      <c r="B17" s="98" t="s">
        <v>17</v>
      </c>
      <c r="C17" s="96"/>
      <c r="D17" s="96"/>
      <c r="E17" s="99">
        <f>'R8未払消費税計算書'!D26</f>
        <v>-5137508</v>
      </c>
      <c r="F17" s="99">
        <f>'R9未払消費税計算書'!D26</f>
        <v>-5137508</v>
      </c>
      <c r="G17" s="99">
        <f>'R10未払消費税計算書'!D26</f>
        <v>-5137508</v>
      </c>
      <c r="H17" s="99">
        <f>'R11未払消費税計算書'!D26</f>
        <v>-5137508</v>
      </c>
      <c r="I17" s="99">
        <f>'R12未払消費税計算書'!D26</f>
        <v>-5137508</v>
      </c>
      <c r="J17" s="153"/>
      <c r="K17" s="75"/>
      <c r="L17" s="123"/>
      <c r="M17" s="125"/>
      <c r="N17" s="125"/>
      <c r="O17" s="125"/>
      <c r="P17" s="125"/>
      <c r="Q17" s="125"/>
      <c r="R17" s="125"/>
      <c r="S17" s="125"/>
    </row>
    <row r="18" spans="1:19" ht="18" customHeight="1" thickBot="1">
      <c r="A18" s="169"/>
      <c r="B18" s="179" t="s">
        <v>6</v>
      </c>
      <c r="C18" s="179"/>
      <c r="D18" s="171" t="s">
        <v>109</v>
      </c>
      <c r="E18" s="180">
        <f>SUM(E15:E17)</f>
        <v>-5651259</v>
      </c>
      <c r="F18" s="180">
        <f>SUM(F15:F17)</f>
        <v>-5651259</v>
      </c>
      <c r="G18" s="180">
        <f>SUM(G15:G17)</f>
        <v>-5651259</v>
      </c>
      <c r="H18" s="180">
        <f>SUM(H15:H17)</f>
        <v>-5651259</v>
      </c>
      <c r="I18" s="180">
        <f>SUM(I15:I17)</f>
        <v>-5651259</v>
      </c>
      <c r="J18" s="173"/>
      <c r="K18" s="75"/>
      <c r="L18" s="123"/>
      <c r="M18" s="125"/>
      <c r="N18" s="125"/>
      <c r="O18" s="125"/>
      <c r="P18" s="125"/>
      <c r="Q18" s="125"/>
      <c r="R18" s="125"/>
      <c r="S18" s="125"/>
    </row>
    <row r="19" spans="1:19" ht="18" customHeight="1">
      <c r="A19" s="154"/>
      <c r="B19" s="154"/>
      <c r="C19" s="154"/>
      <c r="D19" s="154"/>
      <c r="E19" s="154"/>
      <c r="F19" s="154"/>
      <c r="G19" s="155"/>
      <c r="H19" s="155"/>
      <c r="I19" s="155"/>
      <c r="J19" s="75"/>
      <c r="K19" s="75"/>
      <c r="L19" s="123"/>
      <c r="M19" s="125"/>
      <c r="N19" s="125"/>
      <c r="O19" s="125"/>
      <c r="P19" s="125"/>
      <c r="Q19" s="125"/>
      <c r="R19" s="125"/>
      <c r="S19" s="125"/>
    </row>
    <row r="20" spans="1:19" ht="20.100000000000001" customHeight="1" thickBot="1">
      <c r="A20" s="75" t="s">
        <v>70</v>
      </c>
      <c r="E20" s="77"/>
      <c r="F20" s="77"/>
      <c r="G20" s="77"/>
      <c r="H20" s="77"/>
      <c r="I20" s="77"/>
      <c r="K20" s="75"/>
      <c r="L20" s="123">
        <v>3</v>
      </c>
      <c r="M20" s="125"/>
      <c r="N20" s="125"/>
      <c r="O20" s="125"/>
      <c r="P20" s="125"/>
      <c r="Q20" s="125"/>
      <c r="R20" s="125"/>
      <c r="S20" s="125"/>
    </row>
    <row r="21" spans="1:19" ht="27.75" customHeight="1" thickBot="1">
      <c r="A21" s="162" t="s">
        <v>2</v>
      </c>
      <c r="B21" s="163"/>
      <c r="C21" s="163"/>
      <c r="D21" s="164"/>
      <c r="E21" s="194" t="s">
        <v>78</v>
      </c>
      <c r="F21" s="194" t="s">
        <v>79</v>
      </c>
      <c r="G21" s="194" t="s">
        <v>80</v>
      </c>
      <c r="H21" s="194" t="s">
        <v>81</v>
      </c>
      <c r="I21" s="194" t="s">
        <v>82</v>
      </c>
      <c r="J21" s="165" t="s">
        <v>3</v>
      </c>
      <c r="K21" s="75"/>
      <c r="L21" s="123"/>
      <c r="M21" s="125"/>
      <c r="N21" s="125"/>
      <c r="O21" s="125"/>
      <c r="P21" s="125"/>
      <c r="Q21" s="125"/>
      <c r="R21" s="125"/>
      <c r="S21" s="125"/>
    </row>
    <row r="22" spans="1:19" ht="18" customHeight="1">
      <c r="A22" s="181" t="s">
        <v>4</v>
      </c>
      <c r="B22" s="100" t="s">
        <v>71</v>
      </c>
      <c r="C22" s="101"/>
      <c r="D22" s="102"/>
      <c r="E22" s="103">
        <f>F48</f>
        <v>4372627</v>
      </c>
      <c r="F22" s="103">
        <f>F49</f>
        <v>4372627</v>
      </c>
      <c r="G22" s="103">
        <f>F50</f>
        <v>4372627</v>
      </c>
      <c r="H22" s="103">
        <f>F51</f>
        <v>4372627</v>
      </c>
      <c r="I22" s="103">
        <f>F52</f>
        <v>4372627</v>
      </c>
      <c r="J22" s="156"/>
      <c r="K22" s="75"/>
      <c r="L22" s="123"/>
      <c r="M22" s="125"/>
      <c r="N22" s="125"/>
      <c r="O22" s="125"/>
      <c r="P22" s="125"/>
      <c r="Q22" s="125"/>
      <c r="R22" s="125"/>
      <c r="S22" s="125"/>
    </row>
    <row r="23" spans="1:19" ht="18" customHeight="1" thickBot="1">
      <c r="A23" s="182"/>
      <c r="B23" s="179" t="s">
        <v>6</v>
      </c>
      <c r="C23" s="179"/>
      <c r="D23" s="183"/>
      <c r="E23" s="172">
        <f>E22</f>
        <v>4372627</v>
      </c>
      <c r="F23" s="172">
        <f>F22</f>
        <v>4372627</v>
      </c>
      <c r="G23" s="172">
        <f>G22</f>
        <v>4372627</v>
      </c>
      <c r="H23" s="172">
        <f>H22</f>
        <v>4372627</v>
      </c>
      <c r="I23" s="172">
        <f>I22</f>
        <v>4372627</v>
      </c>
      <c r="J23" s="184"/>
      <c r="K23" s="75"/>
      <c r="L23" s="123"/>
      <c r="M23" s="125"/>
      <c r="N23" s="125"/>
      <c r="O23" s="125"/>
      <c r="P23" s="125"/>
      <c r="Q23" s="125"/>
      <c r="R23" s="125"/>
      <c r="S23" s="125"/>
    </row>
    <row r="24" spans="1:19" ht="18" customHeight="1">
      <c r="A24" s="166" t="s">
        <v>7</v>
      </c>
      <c r="B24" s="104" t="s">
        <v>67</v>
      </c>
      <c r="C24" s="105"/>
      <c r="D24" s="102"/>
      <c r="E24" s="106">
        <f>E22</f>
        <v>4372627</v>
      </c>
      <c r="F24" s="106">
        <f>F22</f>
        <v>4372627</v>
      </c>
      <c r="G24" s="106">
        <f>G22</f>
        <v>4372627</v>
      </c>
      <c r="H24" s="106">
        <f>H22</f>
        <v>4372627</v>
      </c>
      <c r="I24" s="106">
        <f>I22</f>
        <v>4372627</v>
      </c>
      <c r="J24" s="156"/>
      <c r="K24" s="75"/>
      <c r="L24" s="123"/>
      <c r="M24" s="125"/>
      <c r="N24" s="125"/>
      <c r="O24" s="125"/>
      <c r="P24" s="125"/>
      <c r="Q24" s="125"/>
      <c r="R24" s="125"/>
      <c r="S24" s="125"/>
    </row>
    <row r="25" spans="1:19" ht="18" customHeight="1" thickBot="1">
      <c r="A25" s="169"/>
      <c r="B25" s="179" t="s">
        <v>6</v>
      </c>
      <c r="C25" s="179"/>
      <c r="D25" s="171" t="s">
        <v>95</v>
      </c>
      <c r="E25" s="180">
        <f>E24</f>
        <v>4372627</v>
      </c>
      <c r="F25" s="180">
        <f>F24</f>
        <v>4372627</v>
      </c>
      <c r="G25" s="180">
        <f>G24</f>
        <v>4372627</v>
      </c>
      <c r="H25" s="180">
        <f>H24</f>
        <v>4372627</v>
      </c>
      <c r="I25" s="180">
        <f>I24</f>
        <v>4372627</v>
      </c>
      <c r="J25" s="184"/>
      <c r="K25" s="75"/>
      <c r="L25" s="123"/>
      <c r="M25" s="125"/>
      <c r="N25" s="125"/>
      <c r="O25" s="125"/>
      <c r="P25" s="125"/>
      <c r="Q25" s="125"/>
      <c r="R25" s="125"/>
      <c r="S25" s="125"/>
    </row>
    <row r="26" spans="1:19" ht="18" customHeight="1">
      <c r="A26" s="155"/>
      <c r="B26" s="155"/>
      <c r="C26" s="155"/>
      <c r="D26" s="155"/>
      <c r="E26" s="155"/>
      <c r="F26" s="155"/>
      <c r="G26" s="155"/>
      <c r="H26" s="155"/>
      <c r="I26" s="155"/>
      <c r="J26" s="75"/>
      <c r="K26" s="75"/>
      <c r="L26" s="123"/>
      <c r="M26" s="125"/>
      <c r="N26" s="125"/>
      <c r="O26" s="125"/>
      <c r="P26" s="125"/>
      <c r="Q26" s="125"/>
      <c r="R26" s="125"/>
      <c r="S26" s="125"/>
    </row>
    <row r="27" spans="1:19" ht="20.100000000000001" customHeight="1" thickBot="1">
      <c r="A27" s="75" t="s">
        <v>18</v>
      </c>
      <c r="E27" s="77"/>
      <c r="F27" s="77"/>
      <c r="G27" s="77"/>
      <c r="H27" s="77"/>
      <c r="I27" s="77"/>
      <c r="K27" s="75"/>
      <c r="L27" s="123"/>
      <c r="M27" s="125"/>
      <c r="N27" s="125"/>
      <c r="O27" s="125"/>
      <c r="P27" s="125"/>
      <c r="Q27" s="125"/>
      <c r="R27" s="125"/>
      <c r="S27" s="125"/>
    </row>
    <row r="28" spans="1:19" ht="27.75" customHeight="1" thickBot="1">
      <c r="A28" s="162" t="s">
        <v>2</v>
      </c>
      <c r="B28" s="163"/>
      <c r="C28" s="163"/>
      <c r="D28" s="164"/>
      <c r="E28" s="194" t="s">
        <v>78</v>
      </c>
      <c r="F28" s="194" t="s">
        <v>79</v>
      </c>
      <c r="G28" s="194" t="s">
        <v>80</v>
      </c>
      <c r="H28" s="194" t="s">
        <v>81</v>
      </c>
      <c r="I28" s="194" t="s">
        <v>82</v>
      </c>
      <c r="J28" s="165" t="s">
        <v>3</v>
      </c>
      <c r="K28" s="75"/>
      <c r="L28" s="123">
        <v>4</v>
      </c>
      <c r="M28" s="125"/>
      <c r="N28" s="125"/>
      <c r="O28" s="125"/>
      <c r="P28" s="125"/>
      <c r="Q28" s="125"/>
      <c r="R28" s="125"/>
      <c r="S28" s="125"/>
    </row>
    <row r="29" spans="1:19" ht="18" customHeight="1">
      <c r="A29" s="181" t="s">
        <v>4</v>
      </c>
      <c r="B29" s="100" t="s">
        <v>19</v>
      </c>
      <c r="C29" s="101"/>
      <c r="D29" s="102"/>
      <c r="E29" s="107"/>
      <c r="F29" s="107"/>
      <c r="G29" s="107"/>
      <c r="H29" s="107"/>
      <c r="I29" s="107"/>
      <c r="J29" s="156"/>
      <c r="K29" s="75"/>
      <c r="L29" s="123"/>
      <c r="M29" s="125"/>
      <c r="N29" s="125"/>
      <c r="O29" s="125"/>
      <c r="P29" s="125"/>
      <c r="Q29" s="125"/>
      <c r="R29" s="125"/>
      <c r="S29" s="125"/>
    </row>
    <row r="30" spans="1:19" ht="18" customHeight="1" thickBot="1">
      <c r="A30" s="182"/>
      <c r="B30" s="179" t="s">
        <v>6</v>
      </c>
      <c r="C30" s="179"/>
      <c r="D30" s="183"/>
      <c r="E30" s="172">
        <f>E29</f>
        <v>0</v>
      </c>
      <c r="F30" s="172">
        <f>F29</f>
        <v>0</v>
      </c>
      <c r="G30" s="172">
        <f>G29</f>
        <v>0</v>
      </c>
      <c r="H30" s="172">
        <f>H29</f>
        <v>0</v>
      </c>
      <c r="I30" s="172">
        <f>I29</f>
        <v>0</v>
      </c>
      <c r="J30" s="173"/>
      <c r="K30" s="75"/>
      <c r="L30" s="123"/>
      <c r="M30" s="125"/>
      <c r="N30" s="125"/>
      <c r="O30" s="125"/>
      <c r="P30" s="125"/>
      <c r="Q30" s="125"/>
      <c r="R30" s="125"/>
      <c r="S30" s="125"/>
    </row>
    <row r="31" spans="1:19" ht="18" customHeight="1">
      <c r="A31" s="166" t="s">
        <v>7</v>
      </c>
      <c r="B31" s="108" t="s">
        <v>20</v>
      </c>
      <c r="C31" s="109"/>
      <c r="D31" s="110"/>
      <c r="E31" s="111"/>
      <c r="F31" s="111"/>
      <c r="G31" s="111"/>
      <c r="H31" s="111"/>
      <c r="I31" s="111"/>
      <c r="J31" s="157"/>
      <c r="K31" s="75"/>
      <c r="L31" s="123"/>
      <c r="M31" s="125"/>
      <c r="N31" s="125"/>
      <c r="O31" s="125"/>
      <c r="P31" s="125"/>
      <c r="Q31" s="125"/>
      <c r="R31" s="125"/>
      <c r="S31" s="125"/>
    </row>
    <row r="32" spans="1:19" ht="18" customHeight="1">
      <c r="A32" s="167"/>
      <c r="B32" s="112" t="s">
        <v>21</v>
      </c>
      <c r="C32" s="112"/>
      <c r="D32" s="113"/>
      <c r="E32" s="114"/>
      <c r="F32" s="114"/>
      <c r="G32" s="114"/>
      <c r="H32" s="114"/>
      <c r="I32" s="114"/>
      <c r="J32" s="158"/>
      <c r="K32" s="75"/>
      <c r="L32" s="123"/>
      <c r="M32" s="125"/>
      <c r="N32" s="125"/>
      <c r="O32" s="125"/>
      <c r="P32" s="125"/>
      <c r="Q32" s="125"/>
      <c r="R32" s="125"/>
      <c r="S32" s="125"/>
    </row>
    <row r="33" spans="1:19" ht="18" customHeight="1" thickBot="1">
      <c r="A33" s="169"/>
      <c r="B33" s="185" t="s">
        <v>6</v>
      </c>
      <c r="C33" s="185"/>
      <c r="D33" s="171" t="s">
        <v>96</v>
      </c>
      <c r="E33" s="172">
        <f>SUM(E31:E32)</f>
        <v>0</v>
      </c>
      <c r="F33" s="172">
        <f>SUM(F31:F32)</f>
        <v>0</v>
      </c>
      <c r="G33" s="172">
        <f>SUM(G31:G32)</f>
        <v>0</v>
      </c>
      <c r="H33" s="172">
        <f>SUM(H31:H32)</f>
        <v>0</v>
      </c>
      <c r="I33" s="172">
        <f>SUM(I31:I32)</f>
        <v>0</v>
      </c>
      <c r="J33" s="173"/>
      <c r="K33" s="75"/>
      <c r="L33" s="123"/>
      <c r="M33" s="125"/>
      <c r="N33" s="125"/>
      <c r="O33" s="125"/>
      <c r="P33" s="125"/>
      <c r="Q33" s="125"/>
      <c r="R33" s="125"/>
      <c r="S33" s="125"/>
    </row>
    <row r="34" spans="1:19" ht="18" customHeight="1">
      <c r="A34" s="115"/>
      <c r="B34" s="116"/>
      <c r="C34" s="116"/>
      <c r="D34" s="116"/>
      <c r="E34" s="117"/>
      <c r="F34" s="117"/>
      <c r="G34" s="117"/>
      <c r="H34" s="117"/>
      <c r="I34" s="117"/>
      <c r="J34" s="117"/>
      <c r="K34" s="75"/>
      <c r="L34" s="123"/>
      <c r="M34" s="125"/>
      <c r="N34" s="125"/>
      <c r="O34" s="125"/>
      <c r="P34" s="125"/>
      <c r="Q34" s="125"/>
      <c r="R34" s="125"/>
      <c r="S34" s="125"/>
    </row>
    <row r="35" spans="1:19" ht="20.100000000000001" customHeight="1" thickBot="1">
      <c r="A35" s="75" t="s">
        <v>22</v>
      </c>
      <c r="E35" s="77"/>
      <c r="F35" s="77"/>
      <c r="G35" s="77"/>
      <c r="H35" s="77"/>
      <c r="I35" s="77"/>
      <c r="K35" s="75"/>
      <c r="L35" s="123"/>
      <c r="M35" s="125"/>
      <c r="N35" s="125"/>
      <c r="O35" s="125"/>
      <c r="P35" s="125"/>
      <c r="Q35" s="125"/>
      <c r="R35" s="125"/>
      <c r="S35" s="125"/>
    </row>
    <row r="36" spans="1:19" ht="27.75" customHeight="1" thickBot="1">
      <c r="A36" s="162" t="s">
        <v>2</v>
      </c>
      <c r="B36" s="163"/>
      <c r="C36" s="163"/>
      <c r="D36" s="164"/>
      <c r="E36" s="194" t="s">
        <v>78</v>
      </c>
      <c r="F36" s="194" t="s">
        <v>79</v>
      </c>
      <c r="G36" s="194" t="s">
        <v>80</v>
      </c>
      <c r="H36" s="194" t="s">
        <v>81</v>
      </c>
      <c r="I36" s="194" t="s">
        <v>82</v>
      </c>
      <c r="J36" s="165" t="s">
        <v>3</v>
      </c>
      <c r="K36" s="75"/>
      <c r="L36" s="123">
        <v>5</v>
      </c>
      <c r="M36" s="125"/>
      <c r="N36" s="125"/>
      <c r="O36" s="125"/>
      <c r="P36" s="125"/>
      <c r="Q36" s="125"/>
      <c r="R36" s="125"/>
      <c r="S36" s="125"/>
    </row>
    <row r="37" spans="1:19" ht="18" customHeight="1">
      <c r="A37" s="181" t="s">
        <v>4</v>
      </c>
      <c r="B37" s="100" t="s">
        <v>23</v>
      </c>
      <c r="C37" s="101"/>
      <c r="D37" s="102"/>
      <c r="E37" s="103">
        <f>H48</f>
        <v>1278632</v>
      </c>
      <c r="F37" s="103">
        <f>H49</f>
        <v>1278632</v>
      </c>
      <c r="G37" s="103">
        <f>H50</f>
        <v>1278632</v>
      </c>
      <c r="H37" s="103">
        <f>H51</f>
        <v>1278632</v>
      </c>
      <c r="I37" s="103">
        <f>H52</f>
        <v>1278632</v>
      </c>
      <c r="J37" s="156"/>
      <c r="K37" s="75"/>
      <c r="L37" s="123"/>
      <c r="M37" s="125"/>
      <c r="N37" s="125"/>
      <c r="O37" s="125"/>
      <c r="P37" s="125"/>
      <c r="Q37" s="125"/>
      <c r="R37" s="125"/>
      <c r="S37" s="125"/>
    </row>
    <row r="38" spans="1:19" ht="18" customHeight="1" thickBot="1">
      <c r="A38" s="182"/>
      <c r="B38" s="179" t="s">
        <v>6</v>
      </c>
      <c r="C38" s="179"/>
      <c r="D38" s="183"/>
      <c r="E38" s="172">
        <f>E37</f>
        <v>1278632</v>
      </c>
      <c r="F38" s="172">
        <f>F37</f>
        <v>1278632</v>
      </c>
      <c r="G38" s="172">
        <f>G37</f>
        <v>1278632</v>
      </c>
      <c r="H38" s="172">
        <f>H37</f>
        <v>1278632</v>
      </c>
      <c r="I38" s="172">
        <f>I37</f>
        <v>1278632</v>
      </c>
      <c r="J38" s="184"/>
      <c r="K38" s="75"/>
      <c r="L38" s="123"/>
      <c r="M38" s="125"/>
      <c r="N38" s="125"/>
      <c r="O38" s="125"/>
      <c r="P38" s="125"/>
      <c r="Q38" s="125"/>
      <c r="R38" s="125"/>
      <c r="S38" s="125"/>
    </row>
    <row r="39" spans="1:19" ht="18" customHeight="1">
      <c r="A39" s="166" t="s">
        <v>7</v>
      </c>
      <c r="B39" s="104" t="s">
        <v>24</v>
      </c>
      <c r="C39" s="105"/>
      <c r="D39" s="102"/>
      <c r="E39" s="106">
        <f>E37</f>
        <v>1278632</v>
      </c>
      <c r="F39" s="106">
        <f>F37</f>
        <v>1278632</v>
      </c>
      <c r="G39" s="106">
        <f>G37</f>
        <v>1278632</v>
      </c>
      <c r="H39" s="106">
        <f>H37</f>
        <v>1278632</v>
      </c>
      <c r="I39" s="106">
        <f>I37</f>
        <v>1278632</v>
      </c>
      <c r="J39" s="156"/>
      <c r="L39" s="123"/>
      <c r="M39" s="125"/>
      <c r="N39" s="125"/>
      <c r="O39" s="125"/>
      <c r="P39" s="125"/>
      <c r="Q39" s="125"/>
      <c r="R39" s="125"/>
      <c r="S39" s="125"/>
    </row>
    <row r="40" spans="1:19" ht="18" customHeight="1" thickBot="1">
      <c r="A40" s="169"/>
      <c r="B40" s="179" t="s">
        <v>6</v>
      </c>
      <c r="C40" s="179"/>
      <c r="D40" s="171" t="s">
        <v>25</v>
      </c>
      <c r="E40" s="180">
        <f>E39</f>
        <v>1278632</v>
      </c>
      <c r="F40" s="180">
        <f>F39</f>
        <v>1278632</v>
      </c>
      <c r="G40" s="180">
        <f>G39</f>
        <v>1278632</v>
      </c>
      <c r="H40" s="180">
        <f>H39</f>
        <v>1278632</v>
      </c>
      <c r="I40" s="180">
        <f>I39</f>
        <v>1278632</v>
      </c>
      <c r="J40" s="184"/>
      <c r="L40" s="123"/>
      <c r="M40" s="125"/>
      <c r="N40" s="125"/>
      <c r="O40" s="125"/>
      <c r="P40" s="125"/>
      <c r="Q40" s="125"/>
      <c r="R40" s="125"/>
      <c r="S40" s="125"/>
    </row>
    <row r="41" spans="1:19" ht="15.95" customHeight="1">
      <c r="A41" s="115"/>
      <c r="B41" s="118"/>
      <c r="C41" s="118"/>
      <c r="D41" s="118"/>
      <c r="E41" s="119"/>
      <c r="F41" s="119"/>
      <c r="G41" s="119"/>
      <c r="H41" s="119"/>
      <c r="I41" s="119"/>
      <c r="L41" s="123"/>
      <c r="M41" s="125"/>
      <c r="N41" s="125"/>
      <c r="O41" s="125"/>
      <c r="P41" s="125"/>
      <c r="Q41" s="125"/>
      <c r="R41" s="125"/>
      <c r="S41" s="125"/>
    </row>
    <row r="42" spans="1:19" ht="18" customHeight="1" thickBot="1">
      <c r="A42" s="186" t="s">
        <v>98</v>
      </c>
      <c r="B42" s="186"/>
      <c r="C42" s="186"/>
      <c r="D42" s="186"/>
      <c r="E42" s="186"/>
      <c r="F42" s="186"/>
      <c r="G42" s="187"/>
      <c r="H42" s="187"/>
      <c r="I42" s="187"/>
      <c r="J42" s="188"/>
      <c r="L42" s="123"/>
      <c r="M42" s="125"/>
      <c r="N42" s="125"/>
      <c r="O42" s="125"/>
      <c r="P42" s="125"/>
      <c r="Q42" s="125"/>
      <c r="R42" s="125"/>
      <c r="S42" s="125"/>
    </row>
    <row r="43" spans="1:19" ht="27.75" customHeight="1" thickBot="1">
      <c r="A43" s="187"/>
      <c r="B43" s="187"/>
      <c r="C43" s="187"/>
      <c r="D43" s="187"/>
      <c r="E43" s="195" t="s">
        <v>78</v>
      </c>
      <c r="F43" s="196" t="s">
        <v>79</v>
      </c>
      <c r="G43" s="196" t="s">
        <v>80</v>
      </c>
      <c r="H43" s="196" t="s">
        <v>81</v>
      </c>
      <c r="I43" s="197" t="s">
        <v>82</v>
      </c>
      <c r="J43" s="188"/>
    </row>
    <row r="44" spans="1:19" ht="18" customHeight="1" thickTop="1" thickBot="1">
      <c r="A44" s="189"/>
      <c r="B44" s="189"/>
      <c r="C44" s="189"/>
      <c r="D44" s="190" t="s">
        <v>97</v>
      </c>
      <c r="E44" s="213">
        <f>(E18+E25+E33+E40)-E5</f>
        <v>0</v>
      </c>
      <c r="F44" s="213">
        <f t="shared" ref="F44:I44" si="0">(F18+F25+F33+F40)-F5</f>
        <v>0</v>
      </c>
      <c r="G44" s="213">
        <f t="shared" si="0"/>
        <v>0</v>
      </c>
      <c r="H44" s="213">
        <f t="shared" si="0"/>
        <v>0</v>
      </c>
      <c r="I44" s="213">
        <f t="shared" si="0"/>
        <v>0</v>
      </c>
      <c r="J44" s="191"/>
    </row>
    <row r="45" spans="1:19" ht="15.95" customHeight="1" thickTop="1"/>
    <row r="46" spans="1:19" ht="15.95" customHeight="1" thickBot="1">
      <c r="B46" s="192" t="s">
        <v>66</v>
      </c>
      <c r="C46" s="192"/>
      <c r="D46" s="75"/>
    </row>
    <row r="47" spans="1:19" ht="18" customHeight="1" thickBot="1">
      <c r="D47" s="192"/>
      <c r="E47" s="198" t="s">
        <v>99</v>
      </c>
      <c r="F47" s="194" t="s">
        <v>100</v>
      </c>
      <c r="G47" s="194" t="s">
        <v>101</v>
      </c>
      <c r="H47" s="194" t="s">
        <v>102</v>
      </c>
      <c r="I47" s="199" t="s">
        <v>103</v>
      </c>
      <c r="J47" s="75"/>
      <c r="K47" s="78"/>
      <c r="L47" s="74"/>
      <c r="M47" s="75"/>
      <c r="N47" s="120"/>
    </row>
    <row r="48" spans="1:19" ht="18" customHeight="1">
      <c r="B48" s="159" t="s">
        <v>90</v>
      </c>
      <c r="C48" s="159"/>
      <c r="D48" s="160"/>
      <c r="E48" s="200">
        <v>18054285</v>
      </c>
      <c r="F48" s="201">
        <v>4372627</v>
      </c>
      <c r="G48" s="201">
        <v>37355685</v>
      </c>
      <c r="H48" s="202">
        <v>1278632</v>
      </c>
      <c r="I48" s="203">
        <f>SUM(E48:H48)</f>
        <v>61061229</v>
      </c>
      <c r="J48" s="75"/>
      <c r="K48" s="78"/>
      <c r="L48" s="74"/>
      <c r="M48" s="75"/>
      <c r="N48" s="120"/>
    </row>
    <row r="49" spans="2:14" ht="18" customHeight="1">
      <c r="B49" s="159" t="s">
        <v>91</v>
      </c>
      <c r="C49" s="159"/>
      <c r="D49" s="160"/>
      <c r="E49" s="204">
        <v>18318538</v>
      </c>
      <c r="F49" s="205">
        <v>4372627</v>
      </c>
      <c r="G49" s="205">
        <v>38102799</v>
      </c>
      <c r="H49" s="206">
        <v>1278632</v>
      </c>
      <c r="I49" s="207">
        <f>SUM(E49:H49)</f>
        <v>62072596</v>
      </c>
      <c r="J49" s="75"/>
      <c r="K49" s="78"/>
      <c r="L49" s="74"/>
      <c r="M49" s="75"/>
      <c r="N49" s="120"/>
    </row>
    <row r="50" spans="2:14" ht="18" customHeight="1">
      <c r="B50" s="159" t="s">
        <v>92</v>
      </c>
      <c r="C50" s="159"/>
      <c r="D50" s="160"/>
      <c r="E50" s="204">
        <v>18394744</v>
      </c>
      <c r="F50" s="205">
        <v>4372627</v>
      </c>
      <c r="G50" s="205">
        <v>38864855</v>
      </c>
      <c r="H50" s="206">
        <v>1278632</v>
      </c>
      <c r="I50" s="207">
        <f t="shared" ref="I50:I52" si="1">SUM(E50:H50)</f>
        <v>62910858</v>
      </c>
      <c r="J50" s="75"/>
      <c r="K50" s="78"/>
      <c r="L50" s="74"/>
      <c r="M50" s="75"/>
      <c r="N50" s="120"/>
    </row>
    <row r="51" spans="2:14" ht="18" customHeight="1">
      <c r="B51" s="159" t="s">
        <v>93</v>
      </c>
      <c r="C51" s="159"/>
      <c r="D51" s="160"/>
      <c r="E51" s="204">
        <v>18472473</v>
      </c>
      <c r="F51" s="205">
        <v>4372627</v>
      </c>
      <c r="G51" s="205">
        <v>39642152</v>
      </c>
      <c r="H51" s="206">
        <v>1278632</v>
      </c>
      <c r="I51" s="207">
        <f t="shared" si="1"/>
        <v>63765884</v>
      </c>
      <c r="J51" s="75"/>
      <c r="K51" s="78"/>
      <c r="L51" s="74"/>
      <c r="M51" s="75"/>
      <c r="N51" s="120"/>
    </row>
    <row r="52" spans="2:14" ht="18" customHeight="1" thickBot="1">
      <c r="B52" s="159" t="s">
        <v>94</v>
      </c>
      <c r="C52" s="159"/>
      <c r="D52" s="160"/>
      <c r="E52" s="208">
        <v>18551758</v>
      </c>
      <c r="F52" s="209">
        <v>4372627</v>
      </c>
      <c r="G52" s="210">
        <v>40434995</v>
      </c>
      <c r="H52" s="211">
        <v>1278632</v>
      </c>
      <c r="I52" s="212">
        <f t="shared" si="1"/>
        <v>64638012</v>
      </c>
      <c r="J52" s="75"/>
      <c r="K52" s="78"/>
      <c r="L52" s="74"/>
      <c r="M52" s="75"/>
      <c r="N52" s="120"/>
    </row>
  </sheetData>
  <mergeCells count="58">
    <mergeCell ref="S12:S19"/>
    <mergeCell ref="N36:O42"/>
    <mergeCell ref="P36:R42"/>
    <mergeCell ref="S36:S42"/>
    <mergeCell ref="P4:R11"/>
    <mergeCell ref="S4:S11"/>
    <mergeCell ref="N20:O27"/>
    <mergeCell ref="P20:R27"/>
    <mergeCell ref="S20:S27"/>
    <mergeCell ref="N28:O35"/>
    <mergeCell ref="P28:R35"/>
    <mergeCell ref="S28:S35"/>
    <mergeCell ref="P12:R19"/>
    <mergeCell ref="S2:S3"/>
    <mergeCell ref="N2:O3"/>
    <mergeCell ref="P2:R3"/>
    <mergeCell ref="L2:L3"/>
    <mergeCell ref="M2:M3"/>
    <mergeCell ref="M4:M11"/>
    <mergeCell ref="L20:L27"/>
    <mergeCell ref="M20:M27"/>
    <mergeCell ref="N4:O11"/>
    <mergeCell ref="L12:L19"/>
    <mergeCell ref="M12:M19"/>
    <mergeCell ref="N12:O19"/>
    <mergeCell ref="L36:L42"/>
    <mergeCell ref="M36:M42"/>
    <mergeCell ref="A36:C36"/>
    <mergeCell ref="A37:A38"/>
    <mergeCell ref="B38:C38"/>
    <mergeCell ref="A39:A40"/>
    <mergeCell ref="B40:C40"/>
    <mergeCell ref="A42:F42"/>
    <mergeCell ref="M28:M35"/>
    <mergeCell ref="A28:C28"/>
    <mergeCell ref="A29:A30"/>
    <mergeCell ref="B30:C30"/>
    <mergeCell ref="A31:A33"/>
    <mergeCell ref="B33:C33"/>
    <mergeCell ref="A3:C3"/>
    <mergeCell ref="A4:A6"/>
    <mergeCell ref="B6:C6"/>
    <mergeCell ref="B18:C18"/>
    <mergeCell ref="L28:L35"/>
    <mergeCell ref="L4:L11"/>
    <mergeCell ref="A19:F19"/>
    <mergeCell ref="A7:A18"/>
    <mergeCell ref="B7:B14"/>
    <mergeCell ref="A21:C21"/>
    <mergeCell ref="A22:A23"/>
    <mergeCell ref="B23:C23"/>
    <mergeCell ref="A24:A25"/>
    <mergeCell ref="B25:C25"/>
    <mergeCell ref="B48:C48"/>
    <mergeCell ref="B52:C52"/>
    <mergeCell ref="B51:C51"/>
    <mergeCell ref="B50:C50"/>
    <mergeCell ref="B49:C49"/>
  </mergeCells>
  <phoneticPr fontId="2"/>
  <printOptions horizontalCentered="1"/>
  <pageMargins left="0.59055118110236227" right="0.59055118110236227" top="0.98425196850393704" bottom="0.98425196850393704" header="0.59055118110236227" footer="0.59055118110236227"/>
  <pageSetup paperSize="8" scale="71" pageOrder="overThenDown" orientation="landscape" r:id="rId1"/>
  <headerFooter>
    <oddHeader>&amp;L&amp;"BIZ UDゴシック,標準"〔様式第19号〕収支計画（荒木田）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31"/>
  <sheetViews>
    <sheetView view="pageBreakPreview" zoomScale="75" zoomScaleNormal="100" zoomScaleSheetLayoutView="75" workbookViewId="0">
      <selection activeCell="M13" sqref="M13"/>
    </sheetView>
  </sheetViews>
  <sheetFormatPr defaultColWidth="8.875" defaultRowHeight="21.95" customHeight="1"/>
  <cols>
    <col min="1" max="1" width="5.75" style="1" customWidth="1"/>
    <col min="2" max="2" width="12.375" style="1" customWidth="1"/>
    <col min="3" max="3" width="17.125" style="1" customWidth="1"/>
    <col min="4" max="8" width="10.625" style="1" customWidth="1"/>
    <col min="9" max="9" width="3.25" style="1" customWidth="1"/>
    <col min="10" max="16384" width="8.875" style="1"/>
  </cols>
  <sheetData>
    <row r="1" spans="1:9" ht="21.95" customHeight="1">
      <c r="A1" s="63" t="s">
        <v>26</v>
      </c>
      <c r="B1" s="54"/>
      <c r="C1" s="64" t="s">
        <v>83</v>
      </c>
    </row>
    <row r="3" spans="1:9" ht="21.95" customHeight="1">
      <c r="A3" s="127" t="s">
        <v>27</v>
      </c>
      <c r="B3" s="127"/>
      <c r="C3" s="127"/>
      <c r="D3" s="127" t="s">
        <v>28</v>
      </c>
      <c r="E3" s="128" t="s">
        <v>29</v>
      </c>
      <c r="F3" s="128"/>
      <c r="G3" s="128" t="s">
        <v>30</v>
      </c>
      <c r="H3" s="128"/>
    </row>
    <row r="4" spans="1:9" ht="21.95" customHeight="1">
      <c r="A4" s="127"/>
      <c r="B4" s="127"/>
      <c r="C4" s="127"/>
      <c r="D4" s="127"/>
      <c r="E4" s="2" t="s">
        <v>31</v>
      </c>
      <c r="F4" s="3" t="s">
        <v>32</v>
      </c>
      <c r="G4" s="2" t="s">
        <v>33</v>
      </c>
      <c r="H4" s="3" t="s">
        <v>34</v>
      </c>
    </row>
    <row r="5" spans="1:9" ht="21.95" customHeight="1">
      <c r="A5" s="4" t="s">
        <v>4</v>
      </c>
      <c r="B5" s="129" t="s">
        <v>1</v>
      </c>
      <c r="C5" s="130"/>
      <c r="D5" s="5"/>
      <c r="E5" s="43"/>
      <c r="F5" s="44">
        <f>D5</f>
        <v>0</v>
      </c>
      <c r="G5" s="43"/>
      <c r="H5" s="44">
        <f>ROUND(F5*10/110,0)</f>
        <v>0</v>
      </c>
    </row>
    <row r="6" spans="1:9" ht="21.95" customHeight="1">
      <c r="A6" s="6"/>
      <c r="B6" s="131" t="s">
        <v>35</v>
      </c>
      <c r="C6" s="132"/>
      <c r="D6" s="58">
        <f>'収支計画(荒木田)'!E5</f>
        <v>0</v>
      </c>
      <c r="E6" s="45"/>
      <c r="F6" s="46">
        <f t="shared" ref="F6:F7" si="0">D6</f>
        <v>0</v>
      </c>
      <c r="G6" s="45"/>
      <c r="H6" s="46">
        <f>ROUND(F6*10/110,0)</f>
        <v>0</v>
      </c>
    </row>
    <row r="7" spans="1:9" ht="21.95" customHeight="1">
      <c r="A7" s="8"/>
      <c r="B7" s="133" t="s">
        <v>36</v>
      </c>
      <c r="C7" s="134"/>
      <c r="D7" s="24">
        <f>SUM(D5:D6)</f>
        <v>0</v>
      </c>
      <c r="E7" s="25"/>
      <c r="F7" s="26">
        <f t="shared" si="0"/>
        <v>0</v>
      </c>
      <c r="G7" s="25"/>
      <c r="H7" s="26">
        <f>SUM(H5:H6)</f>
        <v>0</v>
      </c>
      <c r="I7" s="1" t="s">
        <v>37</v>
      </c>
    </row>
    <row r="8" spans="1:9" ht="21.95" customHeight="1">
      <c r="A8" s="6" t="s">
        <v>7</v>
      </c>
      <c r="B8" s="9" t="s">
        <v>38</v>
      </c>
      <c r="C8" s="10" t="s">
        <v>39</v>
      </c>
      <c r="D8" s="57">
        <f>'収支計画(荒木田)'!E31</f>
        <v>0</v>
      </c>
      <c r="E8" s="47">
        <f>D8</f>
        <v>0</v>
      </c>
      <c r="F8" s="48"/>
      <c r="G8" s="47">
        <v>0</v>
      </c>
      <c r="H8" s="48"/>
    </row>
    <row r="9" spans="1:9" ht="21.95" customHeight="1">
      <c r="A9" s="11"/>
      <c r="B9" s="12"/>
      <c r="C9" s="13" t="s">
        <v>40</v>
      </c>
      <c r="D9" s="58">
        <f>'収支計画(荒木田)'!E32</f>
        <v>0</v>
      </c>
      <c r="E9" s="49">
        <f t="shared" ref="E9" si="1">D9</f>
        <v>0</v>
      </c>
      <c r="F9" s="46"/>
      <c r="G9" s="49">
        <v>0</v>
      </c>
      <c r="H9" s="46"/>
    </row>
    <row r="10" spans="1:9" ht="21.95" customHeight="1">
      <c r="A10" s="11"/>
      <c r="B10" s="15"/>
      <c r="C10" s="27" t="s">
        <v>41</v>
      </c>
      <c r="D10" s="28">
        <f>SUM(D8:D9)</f>
        <v>0</v>
      </c>
      <c r="E10" s="29">
        <f>SUM(E8:E9)</f>
        <v>0</v>
      </c>
      <c r="F10" s="30">
        <f>SUM(F8:F9)</f>
        <v>0</v>
      </c>
      <c r="G10" s="29">
        <f>SUM(G8:G9)</f>
        <v>0</v>
      </c>
      <c r="H10" s="30"/>
    </row>
    <row r="11" spans="1:9" ht="21.95" customHeight="1">
      <c r="A11" s="11"/>
      <c r="B11" s="14" t="s">
        <v>42</v>
      </c>
      <c r="C11" s="16" t="s">
        <v>43</v>
      </c>
      <c r="D11" s="58">
        <f>'収支計画(荒木田)'!E40</f>
        <v>1278632</v>
      </c>
      <c r="E11" s="49"/>
      <c r="F11" s="46">
        <f>D11</f>
        <v>1278632</v>
      </c>
      <c r="G11" s="49">
        <f>ROUND(F11*10/110,0)</f>
        <v>116239</v>
      </c>
      <c r="H11" s="46"/>
    </row>
    <row r="12" spans="1:9" ht="21.95" customHeight="1">
      <c r="A12" s="11"/>
      <c r="B12" s="12" t="s">
        <v>44</v>
      </c>
      <c r="C12" s="17" t="s">
        <v>67</v>
      </c>
      <c r="D12" s="57">
        <f>'収支計画(荒木田)'!E25</f>
        <v>4372627</v>
      </c>
      <c r="E12" s="47"/>
      <c r="F12" s="48">
        <f t="shared" ref="F12:F21" si="2">D12</f>
        <v>4372627</v>
      </c>
      <c r="G12" s="47">
        <f t="shared" ref="G12:G21" si="3">ROUND(F12*10/110,0)</f>
        <v>397512</v>
      </c>
      <c r="H12" s="48"/>
    </row>
    <row r="13" spans="1:9" ht="21.95" customHeight="1">
      <c r="A13" s="11"/>
      <c r="B13" s="12"/>
      <c r="C13" s="16" t="s">
        <v>45</v>
      </c>
      <c r="D13" s="58">
        <f>'収支計画(荒木田)'!E7</f>
        <v>0</v>
      </c>
      <c r="E13" s="49"/>
      <c r="F13" s="46">
        <f t="shared" si="2"/>
        <v>0</v>
      </c>
      <c r="G13" s="49">
        <f t="shared" si="3"/>
        <v>0</v>
      </c>
      <c r="H13" s="46"/>
    </row>
    <row r="14" spans="1:9" ht="21.95" customHeight="1">
      <c r="A14" s="11"/>
      <c r="B14" s="18"/>
      <c r="C14" s="19" t="s">
        <v>46</v>
      </c>
      <c r="D14" s="58">
        <f>'収支計画(荒木田)'!E8</f>
        <v>0</v>
      </c>
      <c r="E14" s="49"/>
      <c r="F14" s="46">
        <f t="shared" si="2"/>
        <v>0</v>
      </c>
      <c r="G14" s="49">
        <f>ROUND(F14*10/110,0)</f>
        <v>0</v>
      </c>
      <c r="H14" s="52"/>
    </row>
    <row r="15" spans="1:9" ht="21.95" customHeight="1">
      <c r="A15" s="11"/>
      <c r="B15" s="18"/>
      <c r="C15" s="19" t="s">
        <v>47</v>
      </c>
      <c r="D15" s="58">
        <f>'収支計画(荒木田)'!E9</f>
        <v>0</v>
      </c>
      <c r="E15" s="49"/>
      <c r="F15" s="46">
        <f t="shared" si="2"/>
        <v>0</v>
      </c>
      <c r="G15" s="49">
        <f t="shared" si="3"/>
        <v>0</v>
      </c>
      <c r="H15" s="52"/>
    </row>
    <row r="16" spans="1:9" ht="21.95" customHeight="1">
      <c r="A16" s="11"/>
      <c r="B16" s="18"/>
      <c r="C16" s="16" t="s">
        <v>48</v>
      </c>
      <c r="D16" s="58">
        <f>'収支計画(荒木田)'!E10</f>
        <v>0</v>
      </c>
      <c r="E16" s="49"/>
      <c r="F16" s="46">
        <f t="shared" si="2"/>
        <v>0</v>
      </c>
      <c r="G16" s="49">
        <f t="shared" si="3"/>
        <v>0</v>
      </c>
      <c r="H16" s="46"/>
    </row>
    <row r="17" spans="1:8" ht="21.95" customHeight="1">
      <c r="A17" s="11"/>
      <c r="B17" s="18"/>
      <c r="C17" s="16" t="s">
        <v>49</v>
      </c>
      <c r="D17" s="58">
        <f>'収支計画(荒木田)'!E11</f>
        <v>0</v>
      </c>
      <c r="E17" s="49"/>
      <c r="F17" s="46">
        <f t="shared" si="2"/>
        <v>0</v>
      </c>
      <c r="G17" s="49">
        <f t="shared" si="3"/>
        <v>0</v>
      </c>
      <c r="H17" s="52"/>
    </row>
    <row r="18" spans="1:8" ht="21.95" customHeight="1">
      <c r="A18" s="11"/>
      <c r="B18" s="18"/>
      <c r="C18" s="60" t="s">
        <v>60</v>
      </c>
      <c r="D18" s="7"/>
      <c r="E18" s="49"/>
      <c r="F18" s="46">
        <f>D18</f>
        <v>0</v>
      </c>
      <c r="G18" s="49">
        <f t="shared" si="3"/>
        <v>0</v>
      </c>
      <c r="H18" s="52"/>
    </row>
    <row r="19" spans="1:8" ht="21.95" customHeight="1">
      <c r="A19" s="11"/>
      <c r="B19" s="18"/>
      <c r="C19" s="60" t="s">
        <v>61</v>
      </c>
      <c r="D19" s="7"/>
      <c r="E19" s="49">
        <f>D19</f>
        <v>0</v>
      </c>
      <c r="F19" s="46"/>
      <c r="G19" s="49">
        <v>0</v>
      </c>
      <c r="H19" s="52"/>
    </row>
    <row r="20" spans="1:8" ht="21.95" customHeight="1">
      <c r="A20" s="11"/>
      <c r="B20" s="18"/>
      <c r="C20" s="19" t="s">
        <v>50</v>
      </c>
      <c r="D20" s="58">
        <f>'収支計画(荒木田)'!E14</f>
        <v>0</v>
      </c>
      <c r="E20" s="49"/>
      <c r="F20" s="46">
        <f>+D20</f>
        <v>0</v>
      </c>
      <c r="G20" s="49">
        <f t="shared" si="3"/>
        <v>0</v>
      </c>
      <c r="H20" s="46"/>
    </row>
    <row r="21" spans="1:8" ht="21.95" customHeight="1" thickBot="1">
      <c r="A21" s="11"/>
      <c r="B21" s="20"/>
      <c r="C21" s="21" t="s">
        <v>16</v>
      </c>
      <c r="D21" s="59">
        <f>'収支計画(荒木田)'!E16</f>
        <v>0</v>
      </c>
      <c r="E21" s="50"/>
      <c r="F21" s="51">
        <f t="shared" si="2"/>
        <v>0</v>
      </c>
      <c r="G21" s="50">
        <f t="shared" si="3"/>
        <v>0</v>
      </c>
      <c r="H21" s="53"/>
    </row>
    <row r="22" spans="1:8" ht="21.95" customHeight="1" thickTop="1">
      <c r="A22" s="11"/>
      <c r="B22" s="135" t="s">
        <v>51</v>
      </c>
      <c r="C22" s="136"/>
      <c r="D22" s="141" t="s">
        <v>59</v>
      </c>
      <c r="E22" s="142"/>
      <c r="F22" s="143"/>
      <c r="G22" s="31">
        <f>SUM(G10:G21)</f>
        <v>513751</v>
      </c>
      <c r="H22" s="32" t="s">
        <v>52</v>
      </c>
    </row>
    <row r="23" spans="1:8" ht="21.95" customHeight="1">
      <c r="A23" s="11"/>
      <c r="B23" s="137" t="s">
        <v>53</v>
      </c>
      <c r="C23" s="138"/>
      <c r="D23" s="33">
        <f>G31</f>
        <v>-513751</v>
      </c>
      <c r="E23" s="34" t="s">
        <v>54</v>
      </c>
      <c r="F23" s="35" t="s">
        <v>54</v>
      </c>
      <c r="G23" s="34" t="s">
        <v>54</v>
      </c>
      <c r="H23" s="36" t="s">
        <v>55</v>
      </c>
    </row>
    <row r="24" spans="1:8" ht="21.95" customHeight="1">
      <c r="A24" s="11"/>
      <c r="B24" s="137" t="s">
        <v>56</v>
      </c>
      <c r="C24" s="138"/>
      <c r="D24" s="33">
        <f>SUM(D12:D23)</f>
        <v>3858876</v>
      </c>
      <c r="E24" s="34" t="s">
        <v>54</v>
      </c>
      <c r="F24" s="35" t="s">
        <v>54</v>
      </c>
      <c r="G24" s="34" t="s">
        <v>54</v>
      </c>
      <c r="H24" s="36"/>
    </row>
    <row r="25" spans="1:8" ht="21.95" customHeight="1" thickBot="1">
      <c r="A25" s="22"/>
      <c r="B25" s="139" t="s">
        <v>57</v>
      </c>
      <c r="C25" s="140"/>
      <c r="D25" s="28">
        <f>ROUND(D10+D11+D24,0)</f>
        <v>5137508</v>
      </c>
      <c r="E25" s="37" t="s">
        <v>54</v>
      </c>
      <c r="F25" s="38" t="s">
        <v>54</v>
      </c>
      <c r="G25" s="37" t="s">
        <v>54</v>
      </c>
      <c r="H25" s="30"/>
    </row>
    <row r="26" spans="1:8" ht="21.95" customHeight="1" thickTop="1">
      <c r="A26" s="126" t="s">
        <v>17</v>
      </c>
      <c r="B26" s="126"/>
      <c r="C26" s="126"/>
      <c r="D26" s="39">
        <f>D7-D25</f>
        <v>-5137508</v>
      </c>
      <c r="E26" s="40" t="s">
        <v>54</v>
      </c>
      <c r="F26" s="41" t="s">
        <v>54</v>
      </c>
      <c r="G26" s="40" t="s">
        <v>54</v>
      </c>
      <c r="H26" s="42"/>
    </row>
    <row r="27" spans="1:8" ht="21.95" customHeight="1">
      <c r="D27" s="1">
        <f>D25+D26</f>
        <v>0</v>
      </c>
    </row>
    <row r="29" spans="1:8" ht="21.95" customHeight="1">
      <c r="F29" s="54" t="s">
        <v>34</v>
      </c>
      <c r="G29" s="54">
        <f>H7</f>
        <v>0</v>
      </c>
      <c r="H29" s="1" t="s">
        <v>37</v>
      </c>
    </row>
    <row r="30" spans="1:8" ht="21.95" customHeight="1" thickBot="1">
      <c r="F30" s="54" t="s">
        <v>33</v>
      </c>
      <c r="G30" s="54">
        <f>G22</f>
        <v>513751</v>
      </c>
      <c r="H30" s="1" t="s">
        <v>52</v>
      </c>
    </row>
    <row r="31" spans="1:8" ht="21.95" customHeight="1" thickBot="1">
      <c r="C31" s="23"/>
      <c r="F31" s="55" t="s">
        <v>53</v>
      </c>
      <c r="G31" s="56">
        <f>G29-G30</f>
        <v>-513751</v>
      </c>
      <c r="H31" s="1" t="s">
        <v>58</v>
      </c>
    </row>
  </sheetData>
  <mergeCells count="13">
    <mergeCell ref="A26:C26"/>
    <mergeCell ref="A3:C4"/>
    <mergeCell ref="D3:D4"/>
    <mergeCell ref="E3:F3"/>
    <mergeCell ref="G3:H3"/>
    <mergeCell ref="B5:C5"/>
    <mergeCell ref="B6:C6"/>
    <mergeCell ref="B7:C7"/>
    <mergeCell ref="B22:C22"/>
    <mergeCell ref="B23:C23"/>
    <mergeCell ref="B24:C24"/>
    <mergeCell ref="B25:C25"/>
    <mergeCell ref="D22:F22"/>
  </mergeCells>
  <phoneticPr fontId="2"/>
  <pageMargins left="0.70866141732283472" right="0.51181102362204722" top="0.74803149606299213" bottom="0.74803149606299213" header="0.31496062992125984" footer="0.31496062992125984"/>
  <pageSetup paperSize="9" scale="9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31"/>
  <sheetViews>
    <sheetView view="pageBreakPreview" zoomScale="75" zoomScaleNormal="100" zoomScaleSheetLayoutView="75" workbookViewId="0">
      <selection activeCell="C2" sqref="C2"/>
    </sheetView>
  </sheetViews>
  <sheetFormatPr defaultColWidth="8.875" defaultRowHeight="21.95" customHeight="1"/>
  <cols>
    <col min="1" max="1" width="5.75" style="1" customWidth="1"/>
    <col min="2" max="2" width="12.375" style="1" customWidth="1"/>
    <col min="3" max="3" width="17.125" style="1" customWidth="1"/>
    <col min="4" max="8" width="10.625" style="1" customWidth="1"/>
    <col min="9" max="9" width="3.25" style="1" customWidth="1"/>
    <col min="10" max="16384" width="8.875" style="1"/>
  </cols>
  <sheetData>
    <row r="1" spans="1:9" ht="21.95" customHeight="1">
      <c r="A1" s="63" t="s">
        <v>26</v>
      </c>
      <c r="B1" s="54"/>
      <c r="C1" s="64" t="s">
        <v>84</v>
      </c>
    </row>
    <row r="3" spans="1:9" ht="21.95" customHeight="1">
      <c r="A3" s="127" t="s">
        <v>27</v>
      </c>
      <c r="B3" s="127"/>
      <c r="C3" s="127"/>
      <c r="D3" s="127" t="s">
        <v>28</v>
      </c>
      <c r="E3" s="128" t="s">
        <v>29</v>
      </c>
      <c r="F3" s="128"/>
      <c r="G3" s="128" t="s">
        <v>30</v>
      </c>
      <c r="H3" s="128"/>
    </row>
    <row r="4" spans="1:9" ht="21.95" customHeight="1">
      <c r="A4" s="127"/>
      <c r="B4" s="127"/>
      <c r="C4" s="127"/>
      <c r="D4" s="127"/>
      <c r="E4" s="2" t="s">
        <v>31</v>
      </c>
      <c r="F4" s="3" t="s">
        <v>32</v>
      </c>
      <c r="G4" s="2" t="s">
        <v>33</v>
      </c>
      <c r="H4" s="3" t="s">
        <v>34</v>
      </c>
    </row>
    <row r="5" spans="1:9" ht="21.95" customHeight="1">
      <c r="A5" s="61" t="s">
        <v>4</v>
      </c>
      <c r="B5" s="129" t="s">
        <v>1</v>
      </c>
      <c r="C5" s="130"/>
      <c r="D5" s="5"/>
      <c r="E5" s="43"/>
      <c r="F5" s="44">
        <f>D5</f>
        <v>0</v>
      </c>
      <c r="G5" s="43"/>
      <c r="H5" s="44">
        <f>ROUND(F5*10/110,0)</f>
        <v>0</v>
      </c>
    </row>
    <row r="6" spans="1:9" ht="21.95" customHeight="1">
      <c r="A6" s="6"/>
      <c r="B6" s="131" t="s">
        <v>35</v>
      </c>
      <c r="C6" s="132"/>
      <c r="D6" s="58">
        <f>'収支計画(荒木田)'!F5</f>
        <v>0</v>
      </c>
      <c r="E6" s="45"/>
      <c r="F6" s="46">
        <f t="shared" ref="F6:F7" si="0">D6</f>
        <v>0</v>
      </c>
      <c r="G6" s="45"/>
      <c r="H6" s="46">
        <f>ROUND(F6*10/110,0)</f>
        <v>0</v>
      </c>
    </row>
    <row r="7" spans="1:9" ht="21.95" customHeight="1">
      <c r="A7" s="8"/>
      <c r="B7" s="133" t="s">
        <v>36</v>
      </c>
      <c r="C7" s="134"/>
      <c r="D7" s="24">
        <f>SUM(D5:D6)</f>
        <v>0</v>
      </c>
      <c r="E7" s="25"/>
      <c r="F7" s="26">
        <f t="shared" si="0"/>
        <v>0</v>
      </c>
      <c r="G7" s="25"/>
      <c r="H7" s="26">
        <f>SUM(H5:H6)</f>
        <v>0</v>
      </c>
      <c r="I7" s="1" t="s">
        <v>37</v>
      </c>
    </row>
    <row r="8" spans="1:9" ht="21.95" customHeight="1">
      <c r="A8" s="6" t="s">
        <v>7</v>
      </c>
      <c r="B8" s="9" t="s">
        <v>38</v>
      </c>
      <c r="C8" s="10" t="s">
        <v>39</v>
      </c>
      <c r="D8" s="57">
        <f>'収支計画(荒木田)'!F31</f>
        <v>0</v>
      </c>
      <c r="E8" s="47">
        <f>D8</f>
        <v>0</v>
      </c>
      <c r="F8" s="48"/>
      <c r="G8" s="47">
        <v>0</v>
      </c>
      <c r="H8" s="48"/>
    </row>
    <row r="9" spans="1:9" ht="21.95" customHeight="1">
      <c r="A9" s="11"/>
      <c r="B9" s="12"/>
      <c r="C9" s="62" t="s">
        <v>40</v>
      </c>
      <c r="D9" s="58">
        <f>'収支計画(荒木田)'!F32</f>
        <v>0</v>
      </c>
      <c r="E9" s="49">
        <f t="shared" ref="E9" si="1">D9</f>
        <v>0</v>
      </c>
      <c r="F9" s="46"/>
      <c r="G9" s="49">
        <v>0</v>
      </c>
      <c r="H9" s="46"/>
    </row>
    <row r="10" spans="1:9" ht="21.95" customHeight="1">
      <c r="A10" s="11"/>
      <c r="B10" s="15"/>
      <c r="C10" s="27" t="s">
        <v>41</v>
      </c>
      <c r="D10" s="28">
        <f>SUM(D8:D9)</f>
        <v>0</v>
      </c>
      <c r="E10" s="29">
        <f>SUM(E8:E9)</f>
        <v>0</v>
      </c>
      <c r="F10" s="30">
        <f>SUM(F8:F9)</f>
        <v>0</v>
      </c>
      <c r="G10" s="29">
        <f>SUM(G8:G9)</f>
        <v>0</v>
      </c>
      <c r="H10" s="30"/>
    </row>
    <row r="11" spans="1:9" ht="21.95" customHeight="1">
      <c r="A11" s="11"/>
      <c r="B11" s="14" t="s">
        <v>42</v>
      </c>
      <c r="C11" s="16" t="s">
        <v>43</v>
      </c>
      <c r="D11" s="58">
        <f>'収支計画(荒木田)'!F40</f>
        <v>1278632</v>
      </c>
      <c r="E11" s="49"/>
      <c r="F11" s="46">
        <f>D11</f>
        <v>1278632</v>
      </c>
      <c r="G11" s="49">
        <f>ROUND(F11*10/110,0)</f>
        <v>116239</v>
      </c>
      <c r="H11" s="46"/>
    </row>
    <row r="12" spans="1:9" ht="21.95" customHeight="1">
      <c r="A12" s="11"/>
      <c r="B12" s="12" t="s">
        <v>44</v>
      </c>
      <c r="C12" s="17" t="s">
        <v>67</v>
      </c>
      <c r="D12" s="57">
        <f>'収支計画(荒木田)'!F25</f>
        <v>4372627</v>
      </c>
      <c r="E12" s="47"/>
      <c r="F12" s="48">
        <f t="shared" ref="F12:F21" si="2">D12</f>
        <v>4372627</v>
      </c>
      <c r="G12" s="47">
        <f t="shared" ref="G12:G21" si="3">ROUND(F12*10/110,0)</f>
        <v>397512</v>
      </c>
      <c r="H12" s="48"/>
    </row>
    <row r="13" spans="1:9" ht="21.95" customHeight="1">
      <c r="A13" s="11"/>
      <c r="B13" s="12"/>
      <c r="C13" s="16" t="s">
        <v>45</v>
      </c>
      <c r="D13" s="58">
        <f>'収支計画(荒木田)'!F7</f>
        <v>0</v>
      </c>
      <c r="E13" s="49"/>
      <c r="F13" s="46">
        <f t="shared" si="2"/>
        <v>0</v>
      </c>
      <c r="G13" s="49">
        <f t="shared" si="3"/>
        <v>0</v>
      </c>
      <c r="H13" s="46"/>
    </row>
    <row r="14" spans="1:9" ht="21.95" customHeight="1">
      <c r="A14" s="11"/>
      <c r="B14" s="18"/>
      <c r="C14" s="19" t="s">
        <v>46</v>
      </c>
      <c r="D14" s="58">
        <f>'収支計画(荒木田)'!F8</f>
        <v>0</v>
      </c>
      <c r="E14" s="49"/>
      <c r="F14" s="46">
        <f t="shared" si="2"/>
        <v>0</v>
      </c>
      <c r="G14" s="49">
        <f>ROUND(F14*10/110,0)</f>
        <v>0</v>
      </c>
      <c r="H14" s="52"/>
    </row>
    <row r="15" spans="1:9" ht="21.95" customHeight="1">
      <c r="A15" s="11"/>
      <c r="B15" s="18"/>
      <c r="C15" s="19" t="s">
        <v>47</v>
      </c>
      <c r="D15" s="58">
        <f>'収支計画(荒木田)'!F9</f>
        <v>0</v>
      </c>
      <c r="E15" s="49"/>
      <c r="F15" s="46">
        <f t="shared" si="2"/>
        <v>0</v>
      </c>
      <c r="G15" s="49">
        <f t="shared" si="3"/>
        <v>0</v>
      </c>
      <c r="H15" s="52"/>
    </row>
    <row r="16" spans="1:9" ht="21.95" customHeight="1">
      <c r="A16" s="11"/>
      <c r="B16" s="18"/>
      <c r="C16" s="16" t="s">
        <v>48</v>
      </c>
      <c r="D16" s="58">
        <f>'収支計画(荒木田)'!F10</f>
        <v>0</v>
      </c>
      <c r="E16" s="49"/>
      <c r="F16" s="46">
        <f t="shared" si="2"/>
        <v>0</v>
      </c>
      <c r="G16" s="49">
        <f t="shared" si="3"/>
        <v>0</v>
      </c>
      <c r="H16" s="46"/>
    </row>
    <row r="17" spans="1:8" ht="21.95" customHeight="1">
      <c r="A17" s="11"/>
      <c r="B17" s="18"/>
      <c r="C17" s="16" t="s">
        <v>49</v>
      </c>
      <c r="D17" s="58">
        <f>'収支計画(荒木田)'!F11</f>
        <v>0</v>
      </c>
      <c r="E17" s="49"/>
      <c r="F17" s="46">
        <f t="shared" si="2"/>
        <v>0</v>
      </c>
      <c r="G17" s="49">
        <f t="shared" si="3"/>
        <v>0</v>
      </c>
      <c r="H17" s="52"/>
    </row>
    <row r="18" spans="1:8" ht="21.95" customHeight="1">
      <c r="A18" s="11"/>
      <c r="B18" s="18"/>
      <c r="C18" s="60" t="s">
        <v>60</v>
      </c>
      <c r="D18" s="7"/>
      <c r="E18" s="49"/>
      <c r="F18" s="46">
        <f>D18</f>
        <v>0</v>
      </c>
      <c r="G18" s="49">
        <f t="shared" si="3"/>
        <v>0</v>
      </c>
      <c r="H18" s="52"/>
    </row>
    <row r="19" spans="1:8" ht="21.95" customHeight="1">
      <c r="A19" s="11"/>
      <c r="B19" s="18"/>
      <c r="C19" s="60" t="s">
        <v>61</v>
      </c>
      <c r="D19" s="7"/>
      <c r="E19" s="49">
        <f>D19</f>
        <v>0</v>
      </c>
      <c r="F19" s="46"/>
      <c r="G19" s="49">
        <v>0</v>
      </c>
      <c r="H19" s="52"/>
    </row>
    <row r="20" spans="1:8" ht="21.95" customHeight="1">
      <c r="A20" s="11"/>
      <c r="B20" s="18"/>
      <c r="C20" s="19" t="s">
        <v>50</v>
      </c>
      <c r="D20" s="58">
        <f>'収支計画(荒木田)'!F14</f>
        <v>0</v>
      </c>
      <c r="E20" s="49"/>
      <c r="F20" s="46">
        <f>+D20</f>
        <v>0</v>
      </c>
      <c r="G20" s="49">
        <f t="shared" si="3"/>
        <v>0</v>
      </c>
      <c r="H20" s="46"/>
    </row>
    <row r="21" spans="1:8" ht="21.95" customHeight="1" thickBot="1">
      <c r="A21" s="11"/>
      <c r="B21" s="20"/>
      <c r="C21" s="21" t="s">
        <v>16</v>
      </c>
      <c r="D21" s="59">
        <f>'収支計画(荒木田)'!F16</f>
        <v>0</v>
      </c>
      <c r="E21" s="50"/>
      <c r="F21" s="51">
        <f t="shared" si="2"/>
        <v>0</v>
      </c>
      <c r="G21" s="50">
        <f t="shared" si="3"/>
        <v>0</v>
      </c>
      <c r="H21" s="53"/>
    </row>
    <row r="22" spans="1:8" ht="21.95" customHeight="1" thickTop="1">
      <c r="A22" s="11"/>
      <c r="B22" s="135" t="s">
        <v>51</v>
      </c>
      <c r="C22" s="136"/>
      <c r="D22" s="141" t="s">
        <v>54</v>
      </c>
      <c r="E22" s="142"/>
      <c r="F22" s="143"/>
      <c r="G22" s="31">
        <f>SUM(G10:G21)</f>
        <v>513751</v>
      </c>
      <c r="H22" s="32" t="s">
        <v>52</v>
      </c>
    </row>
    <row r="23" spans="1:8" ht="21.95" customHeight="1">
      <c r="A23" s="11"/>
      <c r="B23" s="137" t="s">
        <v>53</v>
      </c>
      <c r="C23" s="138"/>
      <c r="D23" s="33">
        <f>G31</f>
        <v>-513751</v>
      </c>
      <c r="E23" s="34" t="s">
        <v>54</v>
      </c>
      <c r="F23" s="35" t="s">
        <v>54</v>
      </c>
      <c r="G23" s="34" t="s">
        <v>54</v>
      </c>
      <c r="H23" s="36" t="s">
        <v>55</v>
      </c>
    </row>
    <row r="24" spans="1:8" ht="21.95" customHeight="1">
      <c r="A24" s="11"/>
      <c r="B24" s="137" t="s">
        <v>56</v>
      </c>
      <c r="C24" s="138"/>
      <c r="D24" s="33">
        <f>SUM(D12:D23)</f>
        <v>3858876</v>
      </c>
      <c r="E24" s="34" t="s">
        <v>54</v>
      </c>
      <c r="F24" s="35" t="s">
        <v>54</v>
      </c>
      <c r="G24" s="34" t="s">
        <v>54</v>
      </c>
      <c r="H24" s="36"/>
    </row>
    <row r="25" spans="1:8" ht="21.95" customHeight="1" thickBot="1">
      <c r="A25" s="22"/>
      <c r="B25" s="139" t="s">
        <v>57</v>
      </c>
      <c r="C25" s="140"/>
      <c r="D25" s="28">
        <f>ROUND(D10+D11+D24,0)</f>
        <v>5137508</v>
      </c>
      <c r="E25" s="37" t="s">
        <v>54</v>
      </c>
      <c r="F25" s="38" t="s">
        <v>54</v>
      </c>
      <c r="G25" s="37" t="s">
        <v>54</v>
      </c>
      <c r="H25" s="30"/>
    </row>
    <row r="26" spans="1:8" ht="21.95" customHeight="1" thickTop="1">
      <c r="A26" s="126" t="s">
        <v>17</v>
      </c>
      <c r="B26" s="126"/>
      <c r="C26" s="126"/>
      <c r="D26" s="39">
        <f>D7-D25</f>
        <v>-5137508</v>
      </c>
      <c r="E26" s="40" t="s">
        <v>54</v>
      </c>
      <c r="F26" s="41" t="s">
        <v>54</v>
      </c>
      <c r="G26" s="40" t="s">
        <v>54</v>
      </c>
      <c r="H26" s="42"/>
    </row>
    <row r="27" spans="1:8" ht="21.95" customHeight="1">
      <c r="D27" s="1">
        <f>D25+D26</f>
        <v>0</v>
      </c>
    </row>
    <row r="29" spans="1:8" ht="21.95" customHeight="1">
      <c r="F29" s="54" t="s">
        <v>34</v>
      </c>
      <c r="G29" s="54">
        <f>H7</f>
        <v>0</v>
      </c>
      <c r="H29" s="1" t="s">
        <v>37</v>
      </c>
    </row>
    <row r="30" spans="1:8" ht="21.95" customHeight="1" thickBot="1">
      <c r="F30" s="54" t="s">
        <v>33</v>
      </c>
      <c r="G30" s="54">
        <f>G22</f>
        <v>513751</v>
      </c>
      <c r="H30" s="1" t="s">
        <v>52</v>
      </c>
    </row>
    <row r="31" spans="1:8" ht="21.95" customHeight="1" thickBot="1">
      <c r="C31" s="23"/>
      <c r="F31" s="55" t="s">
        <v>53</v>
      </c>
      <c r="G31" s="56">
        <f>G29-G30</f>
        <v>-513751</v>
      </c>
      <c r="H31" s="1" t="s">
        <v>58</v>
      </c>
    </row>
  </sheetData>
  <mergeCells count="13">
    <mergeCell ref="A26:C26"/>
    <mergeCell ref="B7:C7"/>
    <mergeCell ref="B22:C22"/>
    <mergeCell ref="D22:F22"/>
    <mergeCell ref="B23:C23"/>
    <mergeCell ref="B24:C24"/>
    <mergeCell ref="B25:C25"/>
    <mergeCell ref="B6:C6"/>
    <mergeCell ref="A3:C4"/>
    <mergeCell ref="D3:D4"/>
    <mergeCell ref="E3:F3"/>
    <mergeCell ref="G3:H3"/>
    <mergeCell ref="B5:C5"/>
  </mergeCells>
  <phoneticPr fontId="2"/>
  <pageMargins left="0.70866141732283472" right="0.51181102362204722" top="0.74803149606299213" bottom="0.74803149606299213" header="0.31496062992125984" footer="0.31496062992125984"/>
  <pageSetup paperSize="9" scale="9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31"/>
  <sheetViews>
    <sheetView view="pageBreakPreview" zoomScale="75" zoomScaleNormal="100" zoomScaleSheetLayoutView="75" workbookViewId="0">
      <selection activeCell="C2" sqref="C2"/>
    </sheetView>
  </sheetViews>
  <sheetFormatPr defaultColWidth="8.875" defaultRowHeight="21.95" customHeight="1"/>
  <cols>
    <col min="1" max="1" width="5.75" style="1" customWidth="1"/>
    <col min="2" max="2" width="12.375" style="1" customWidth="1"/>
    <col min="3" max="3" width="17.125" style="1" customWidth="1"/>
    <col min="4" max="8" width="10.625" style="1" customWidth="1"/>
    <col min="9" max="9" width="3.25" style="1" customWidth="1"/>
    <col min="10" max="16384" width="8.875" style="1"/>
  </cols>
  <sheetData>
    <row r="1" spans="1:9" ht="21.95" customHeight="1">
      <c r="A1" s="63" t="s">
        <v>26</v>
      </c>
      <c r="B1" s="54"/>
      <c r="C1" s="64" t="s">
        <v>85</v>
      </c>
    </row>
    <row r="3" spans="1:9" ht="21.95" customHeight="1">
      <c r="A3" s="127" t="s">
        <v>27</v>
      </c>
      <c r="B3" s="127"/>
      <c r="C3" s="127"/>
      <c r="D3" s="127" t="s">
        <v>28</v>
      </c>
      <c r="E3" s="128" t="s">
        <v>29</v>
      </c>
      <c r="F3" s="128"/>
      <c r="G3" s="128" t="s">
        <v>30</v>
      </c>
      <c r="H3" s="128"/>
    </row>
    <row r="4" spans="1:9" ht="21.95" customHeight="1">
      <c r="A4" s="127"/>
      <c r="B4" s="127"/>
      <c r="C4" s="127"/>
      <c r="D4" s="127"/>
      <c r="E4" s="2" t="s">
        <v>31</v>
      </c>
      <c r="F4" s="3" t="s">
        <v>32</v>
      </c>
      <c r="G4" s="2" t="s">
        <v>33</v>
      </c>
      <c r="H4" s="3" t="s">
        <v>34</v>
      </c>
    </row>
    <row r="5" spans="1:9" ht="21.95" customHeight="1">
      <c r="A5" s="61" t="s">
        <v>4</v>
      </c>
      <c r="B5" s="129" t="s">
        <v>1</v>
      </c>
      <c r="C5" s="130"/>
      <c r="D5" s="5"/>
      <c r="E5" s="43"/>
      <c r="F5" s="44">
        <f>D5</f>
        <v>0</v>
      </c>
      <c r="G5" s="43"/>
      <c r="H5" s="44">
        <f>ROUND(F5*10/110,0)</f>
        <v>0</v>
      </c>
    </row>
    <row r="6" spans="1:9" ht="21.95" customHeight="1">
      <c r="A6" s="6"/>
      <c r="B6" s="131" t="s">
        <v>35</v>
      </c>
      <c r="C6" s="132"/>
      <c r="D6" s="58">
        <f>'収支計画(荒木田)'!G5</f>
        <v>0</v>
      </c>
      <c r="E6" s="45"/>
      <c r="F6" s="46">
        <f t="shared" ref="F6:F7" si="0">D6</f>
        <v>0</v>
      </c>
      <c r="G6" s="45"/>
      <c r="H6" s="46">
        <f>ROUND(F6*10/110,0)</f>
        <v>0</v>
      </c>
    </row>
    <row r="7" spans="1:9" ht="21.95" customHeight="1">
      <c r="A7" s="8"/>
      <c r="B7" s="133" t="s">
        <v>36</v>
      </c>
      <c r="C7" s="134"/>
      <c r="D7" s="24">
        <f>SUM(D5:D6)</f>
        <v>0</v>
      </c>
      <c r="E7" s="25"/>
      <c r="F7" s="26">
        <f t="shared" si="0"/>
        <v>0</v>
      </c>
      <c r="G7" s="25"/>
      <c r="H7" s="26">
        <f>SUM(H5:H6)</f>
        <v>0</v>
      </c>
      <c r="I7" s="1" t="s">
        <v>37</v>
      </c>
    </row>
    <row r="8" spans="1:9" ht="21.95" customHeight="1">
      <c r="A8" s="6" t="s">
        <v>7</v>
      </c>
      <c r="B8" s="9" t="s">
        <v>38</v>
      </c>
      <c r="C8" s="10" t="s">
        <v>39</v>
      </c>
      <c r="D8" s="57">
        <f>'収支計画(荒木田)'!G31</f>
        <v>0</v>
      </c>
      <c r="E8" s="47">
        <f>D8</f>
        <v>0</v>
      </c>
      <c r="F8" s="48"/>
      <c r="G8" s="47">
        <v>0</v>
      </c>
      <c r="H8" s="48"/>
    </row>
    <row r="9" spans="1:9" ht="21.95" customHeight="1">
      <c r="A9" s="11"/>
      <c r="B9" s="12"/>
      <c r="C9" s="62" t="s">
        <v>40</v>
      </c>
      <c r="D9" s="58">
        <f>'収支計画(荒木田)'!G32</f>
        <v>0</v>
      </c>
      <c r="E9" s="49">
        <f t="shared" ref="E9" si="1">D9</f>
        <v>0</v>
      </c>
      <c r="F9" s="46"/>
      <c r="G9" s="49">
        <v>0</v>
      </c>
      <c r="H9" s="46"/>
    </row>
    <row r="10" spans="1:9" ht="21.95" customHeight="1">
      <c r="A10" s="11"/>
      <c r="B10" s="15"/>
      <c r="C10" s="27" t="s">
        <v>41</v>
      </c>
      <c r="D10" s="28">
        <f>SUM(D8:D9)</f>
        <v>0</v>
      </c>
      <c r="E10" s="29">
        <f>SUM(E8:E9)</f>
        <v>0</v>
      </c>
      <c r="F10" s="30">
        <f>SUM(F8:F9)</f>
        <v>0</v>
      </c>
      <c r="G10" s="29">
        <f>SUM(G8:G9)</f>
        <v>0</v>
      </c>
      <c r="H10" s="30"/>
    </row>
    <row r="11" spans="1:9" ht="21.95" customHeight="1">
      <c r="A11" s="11"/>
      <c r="B11" s="14" t="s">
        <v>42</v>
      </c>
      <c r="C11" s="16" t="s">
        <v>43</v>
      </c>
      <c r="D11" s="58">
        <f>'収支計画(荒木田)'!G40</f>
        <v>1278632</v>
      </c>
      <c r="E11" s="49"/>
      <c r="F11" s="46">
        <f>D11</f>
        <v>1278632</v>
      </c>
      <c r="G11" s="49">
        <f>ROUND(F11*10/110,0)</f>
        <v>116239</v>
      </c>
      <c r="H11" s="46"/>
    </row>
    <row r="12" spans="1:9" ht="21.95" customHeight="1">
      <c r="A12" s="11"/>
      <c r="B12" s="12" t="s">
        <v>44</v>
      </c>
      <c r="C12" s="17" t="s">
        <v>67</v>
      </c>
      <c r="D12" s="57">
        <f>'収支計画(荒木田)'!G25</f>
        <v>4372627</v>
      </c>
      <c r="E12" s="47"/>
      <c r="F12" s="48">
        <f t="shared" ref="F12:F21" si="2">D12</f>
        <v>4372627</v>
      </c>
      <c r="G12" s="47">
        <f t="shared" ref="G12:G21" si="3">ROUND(F12*10/110,0)</f>
        <v>397512</v>
      </c>
      <c r="H12" s="48"/>
    </row>
    <row r="13" spans="1:9" ht="21.95" customHeight="1">
      <c r="A13" s="11"/>
      <c r="B13" s="12"/>
      <c r="C13" s="16" t="s">
        <v>45</v>
      </c>
      <c r="D13" s="58">
        <f>'収支計画(荒木田)'!G7</f>
        <v>0</v>
      </c>
      <c r="E13" s="49"/>
      <c r="F13" s="46">
        <f t="shared" si="2"/>
        <v>0</v>
      </c>
      <c r="G13" s="49">
        <f t="shared" si="3"/>
        <v>0</v>
      </c>
      <c r="H13" s="46"/>
    </row>
    <row r="14" spans="1:9" ht="21.95" customHeight="1">
      <c r="A14" s="11"/>
      <c r="B14" s="18"/>
      <c r="C14" s="19" t="s">
        <v>46</v>
      </c>
      <c r="D14" s="58">
        <f>'収支計画(荒木田)'!G8</f>
        <v>0</v>
      </c>
      <c r="E14" s="49"/>
      <c r="F14" s="46">
        <f t="shared" si="2"/>
        <v>0</v>
      </c>
      <c r="G14" s="49">
        <f>ROUND(F14*10/110,0)</f>
        <v>0</v>
      </c>
      <c r="H14" s="52"/>
    </row>
    <row r="15" spans="1:9" ht="21.95" customHeight="1">
      <c r="A15" s="11"/>
      <c r="B15" s="18"/>
      <c r="C15" s="19" t="s">
        <v>47</v>
      </c>
      <c r="D15" s="58">
        <f>'収支計画(荒木田)'!G9</f>
        <v>0</v>
      </c>
      <c r="E15" s="49"/>
      <c r="F15" s="46">
        <f t="shared" si="2"/>
        <v>0</v>
      </c>
      <c r="G15" s="49">
        <f t="shared" si="3"/>
        <v>0</v>
      </c>
      <c r="H15" s="52"/>
    </row>
    <row r="16" spans="1:9" ht="21.95" customHeight="1">
      <c r="A16" s="11"/>
      <c r="B16" s="18"/>
      <c r="C16" s="16" t="s">
        <v>48</v>
      </c>
      <c r="D16" s="58">
        <f>'収支計画(荒木田)'!G10</f>
        <v>0</v>
      </c>
      <c r="E16" s="49"/>
      <c r="F16" s="46">
        <f t="shared" si="2"/>
        <v>0</v>
      </c>
      <c r="G16" s="49">
        <f t="shared" si="3"/>
        <v>0</v>
      </c>
      <c r="H16" s="46"/>
    </row>
    <row r="17" spans="1:8" ht="21.95" customHeight="1">
      <c r="A17" s="11"/>
      <c r="B17" s="18"/>
      <c r="C17" s="16" t="s">
        <v>49</v>
      </c>
      <c r="D17" s="58">
        <f>'収支計画(荒木田)'!G11</f>
        <v>0</v>
      </c>
      <c r="E17" s="49"/>
      <c r="F17" s="46">
        <f t="shared" si="2"/>
        <v>0</v>
      </c>
      <c r="G17" s="49">
        <f t="shared" si="3"/>
        <v>0</v>
      </c>
      <c r="H17" s="52"/>
    </row>
    <row r="18" spans="1:8" ht="21.95" customHeight="1">
      <c r="A18" s="11"/>
      <c r="B18" s="18"/>
      <c r="C18" s="60" t="s">
        <v>60</v>
      </c>
      <c r="D18" s="7"/>
      <c r="E18" s="49"/>
      <c r="F18" s="46">
        <f>D18</f>
        <v>0</v>
      </c>
      <c r="G18" s="49">
        <f t="shared" si="3"/>
        <v>0</v>
      </c>
      <c r="H18" s="52"/>
    </row>
    <row r="19" spans="1:8" ht="21.95" customHeight="1">
      <c r="A19" s="11"/>
      <c r="B19" s="18"/>
      <c r="C19" s="60" t="s">
        <v>61</v>
      </c>
      <c r="D19" s="7"/>
      <c r="E19" s="49">
        <f>D19</f>
        <v>0</v>
      </c>
      <c r="F19" s="46"/>
      <c r="G19" s="49">
        <v>0</v>
      </c>
      <c r="H19" s="52"/>
    </row>
    <row r="20" spans="1:8" ht="21.95" customHeight="1">
      <c r="A20" s="11"/>
      <c r="B20" s="18"/>
      <c r="C20" s="19" t="s">
        <v>50</v>
      </c>
      <c r="D20" s="58">
        <f>'収支計画(荒木田)'!G14</f>
        <v>0</v>
      </c>
      <c r="E20" s="49"/>
      <c r="F20" s="46">
        <f>+D20</f>
        <v>0</v>
      </c>
      <c r="G20" s="49">
        <f t="shared" si="3"/>
        <v>0</v>
      </c>
      <c r="H20" s="46"/>
    </row>
    <row r="21" spans="1:8" ht="21.95" customHeight="1" thickBot="1">
      <c r="A21" s="11"/>
      <c r="B21" s="20"/>
      <c r="C21" s="21" t="s">
        <v>16</v>
      </c>
      <c r="D21" s="59">
        <f>'収支計画(荒木田)'!G16</f>
        <v>0</v>
      </c>
      <c r="E21" s="50"/>
      <c r="F21" s="51">
        <f t="shared" si="2"/>
        <v>0</v>
      </c>
      <c r="G21" s="50">
        <f t="shared" si="3"/>
        <v>0</v>
      </c>
      <c r="H21" s="53"/>
    </row>
    <row r="22" spans="1:8" ht="21.95" customHeight="1" thickTop="1">
      <c r="A22" s="11"/>
      <c r="B22" s="135" t="s">
        <v>51</v>
      </c>
      <c r="C22" s="136"/>
      <c r="D22" s="141" t="s">
        <v>54</v>
      </c>
      <c r="E22" s="142"/>
      <c r="F22" s="143"/>
      <c r="G22" s="31">
        <f>SUM(G10:G21)</f>
        <v>513751</v>
      </c>
      <c r="H22" s="32" t="s">
        <v>52</v>
      </c>
    </row>
    <row r="23" spans="1:8" ht="21.95" customHeight="1">
      <c r="A23" s="11"/>
      <c r="B23" s="137" t="s">
        <v>53</v>
      </c>
      <c r="C23" s="138"/>
      <c r="D23" s="33">
        <f>G31</f>
        <v>-513751</v>
      </c>
      <c r="E23" s="34" t="s">
        <v>54</v>
      </c>
      <c r="F23" s="35" t="s">
        <v>54</v>
      </c>
      <c r="G23" s="34" t="s">
        <v>54</v>
      </c>
      <c r="H23" s="36" t="s">
        <v>55</v>
      </c>
    </row>
    <row r="24" spans="1:8" ht="21.95" customHeight="1">
      <c r="A24" s="11"/>
      <c r="B24" s="137" t="s">
        <v>56</v>
      </c>
      <c r="C24" s="138"/>
      <c r="D24" s="33">
        <f>SUM(D12:D23)</f>
        <v>3858876</v>
      </c>
      <c r="E24" s="34" t="s">
        <v>54</v>
      </c>
      <c r="F24" s="35" t="s">
        <v>54</v>
      </c>
      <c r="G24" s="34" t="s">
        <v>54</v>
      </c>
      <c r="H24" s="36"/>
    </row>
    <row r="25" spans="1:8" ht="21.95" customHeight="1" thickBot="1">
      <c r="A25" s="22"/>
      <c r="B25" s="139" t="s">
        <v>57</v>
      </c>
      <c r="C25" s="140"/>
      <c r="D25" s="28">
        <f>ROUND(D10+D11+D24,0)</f>
        <v>5137508</v>
      </c>
      <c r="E25" s="37" t="s">
        <v>54</v>
      </c>
      <c r="F25" s="38" t="s">
        <v>54</v>
      </c>
      <c r="G25" s="37" t="s">
        <v>54</v>
      </c>
      <c r="H25" s="30"/>
    </row>
    <row r="26" spans="1:8" ht="21.95" customHeight="1" thickTop="1">
      <c r="A26" s="126" t="s">
        <v>17</v>
      </c>
      <c r="B26" s="126"/>
      <c r="C26" s="126"/>
      <c r="D26" s="39">
        <f>D7-D25</f>
        <v>-5137508</v>
      </c>
      <c r="E26" s="40" t="s">
        <v>54</v>
      </c>
      <c r="F26" s="41" t="s">
        <v>54</v>
      </c>
      <c r="G26" s="40" t="s">
        <v>54</v>
      </c>
      <c r="H26" s="42"/>
    </row>
    <row r="27" spans="1:8" ht="21.95" customHeight="1">
      <c r="D27" s="1">
        <f>D25+D26</f>
        <v>0</v>
      </c>
    </row>
    <row r="29" spans="1:8" ht="21.95" customHeight="1">
      <c r="F29" s="54" t="s">
        <v>34</v>
      </c>
      <c r="G29" s="54">
        <f>H7</f>
        <v>0</v>
      </c>
      <c r="H29" s="1" t="s">
        <v>37</v>
      </c>
    </row>
    <row r="30" spans="1:8" ht="21.95" customHeight="1" thickBot="1">
      <c r="F30" s="54" t="s">
        <v>33</v>
      </c>
      <c r="G30" s="54">
        <f>G22</f>
        <v>513751</v>
      </c>
      <c r="H30" s="1" t="s">
        <v>52</v>
      </c>
    </row>
    <row r="31" spans="1:8" ht="21.95" customHeight="1" thickBot="1">
      <c r="C31" s="23"/>
      <c r="F31" s="55" t="s">
        <v>53</v>
      </c>
      <c r="G31" s="56">
        <f>G29-G30</f>
        <v>-513751</v>
      </c>
      <c r="H31" s="1" t="s">
        <v>58</v>
      </c>
    </row>
  </sheetData>
  <mergeCells count="13">
    <mergeCell ref="A26:C26"/>
    <mergeCell ref="B7:C7"/>
    <mergeCell ref="B22:C22"/>
    <mergeCell ref="D22:F22"/>
    <mergeCell ref="B23:C23"/>
    <mergeCell ref="B24:C24"/>
    <mergeCell ref="B25:C25"/>
    <mergeCell ref="B6:C6"/>
    <mergeCell ref="A3:C4"/>
    <mergeCell ref="D3:D4"/>
    <mergeCell ref="E3:F3"/>
    <mergeCell ref="G3:H3"/>
    <mergeCell ref="B5:C5"/>
  </mergeCells>
  <phoneticPr fontId="2"/>
  <pageMargins left="0.70866141732283472" right="0.51181102362204722" top="0.74803149606299213" bottom="0.74803149606299213" header="0.31496062992125984" footer="0.31496062992125984"/>
  <pageSetup paperSize="9" scale="9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31"/>
  <sheetViews>
    <sheetView view="pageBreakPreview" zoomScale="75" zoomScaleNormal="100" zoomScaleSheetLayoutView="75" workbookViewId="0">
      <selection activeCell="C2" sqref="C2"/>
    </sheetView>
  </sheetViews>
  <sheetFormatPr defaultColWidth="8.875" defaultRowHeight="21.95" customHeight="1"/>
  <cols>
    <col min="1" max="1" width="5.75" style="1" customWidth="1"/>
    <col min="2" max="2" width="12.375" style="1" customWidth="1"/>
    <col min="3" max="3" width="17.125" style="1" customWidth="1"/>
    <col min="4" max="8" width="10.625" style="1" customWidth="1"/>
    <col min="9" max="9" width="3.25" style="1" customWidth="1"/>
    <col min="10" max="16384" width="8.875" style="1"/>
  </cols>
  <sheetData>
    <row r="1" spans="1:9" ht="21.95" customHeight="1">
      <c r="A1" s="63" t="s">
        <v>26</v>
      </c>
      <c r="B1" s="54"/>
      <c r="C1" s="64" t="s">
        <v>86</v>
      </c>
    </row>
    <row r="3" spans="1:9" ht="21.95" customHeight="1">
      <c r="A3" s="127" t="s">
        <v>27</v>
      </c>
      <c r="B3" s="127"/>
      <c r="C3" s="127"/>
      <c r="D3" s="127" t="s">
        <v>28</v>
      </c>
      <c r="E3" s="128" t="s">
        <v>29</v>
      </c>
      <c r="F3" s="128"/>
      <c r="G3" s="128" t="s">
        <v>30</v>
      </c>
      <c r="H3" s="128"/>
    </row>
    <row r="4" spans="1:9" ht="21.95" customHeight="1">
      <c r="A4" s="127"/>
      <c r="B4" s="127"/>
      <c r="C4" s="127"/>
      <c r="D4" s="127"/>
      <c r="E4" s="2" t="s">
        <v>31</v>
      </c>
      <c r="F4" s="3" t="s">
        <v>32</v>
      </c>
      <c r="G4" s="2" t="s">
        <v>33</v>
      </c>
      <c r="H4" s="3" t="s">
        <v>34</v>
      </c>
    </row>
    <row r="5" spans="1:9" ht="21.95" customHeight="1">
      <c r="A5" s="61" t="s">
        <v>4</v>
      </c>
      <c r="B5" s="129" t="s">
        <v>1</v>
      </c>
      <c r="C5" s="130"/>
      <c r="D5" s="5"/>
      <c r="E5" s="43"/>
      <c r="F5" s="44">
        <f>D5</f>
        <v>0</v>
      </c>
      <c r="G5" s="43"/>
      <c r="H5" s="44">
        <f>ROUND(F5*10/110,0)</f>
        <v>0</v>
      </c>
    </row>
    <row r="6" spans="1:9" ht="21.95" customHeight="1">
      <c r="A6" s="6"/>
      <c r="B6" s="131" t="s">
        <v>35</v>
      </c>
      <c r="C6" s="132"/>
      <c r="D6" s="58">
        <f>'収支計画(荒木田)'!H5</f>
        <v>0</v>
      </c>
      <c r="E6" s="45"/>
      <c r="F6" s="46">
        <f t="shared" ref="F6:F7" si="0">D6</f>
        <v>0</v>
      </c>
      <c r="G6" s="45"/>
      <c r="H6" s="46">
        <f>ROUND(F6*10/110,0)</f>
        <v>0</v>
      </c>
    </row>
    <row r="7" spans="1:9" ht="21.95" customHeight="1">
      <c r="A7" s="8"/>
      <c r="B7" s="133" t="s">
        <v>36</v>
      </c>
      <c r="C7" s="134"/>
      <c r="D7" s="24">
        <f>SUM(D5:D6)</f>
        <v>0</v>
      </c>
      <c r="E7" s="25"/>
      <c r="F7" s="26">
        <f t="shared" si="0"/>
        <v>0</v>
      </c>
      <c r="G7" s="25"/>
      <c r="H7" s="26">
        <f>SUM(H5:H6)</f>
        <v>0</v>
      </c>
      <c r="I7" s="1" t="s">
        <v>37</v>
      </c>
    </row>
    <row r="8" spans="1:9" ht="21.95" customHeight="1">
      <c r="A8" s="6" t="s">
        <v>7</v>
      </c>
      <c r="B8" s="9" t="s">
        <v>38</v>
      </c>
      <c r="C8" s="10" t="s">
        <v>39</v>
      </c>
      <c r="D8" s="57">
        <f>'収支計画(荒木田)'!H31</f>
        <v>0</v>
      </c>
      <c r="E8" s="47">
        <f>D8</f>
        <v>0</v>
      </c>
      <c r="F8" s="48"/>
      <c r="G8" s="47">
        <v>0</v>
      </c>
      <c r="H8" s="48"/>
    </row>
    <row r="9" spans="1:9" ht="21.95" customHeight="1">
      <c r="A9" s="11"/>
      <c r="B9" s="12"/>
      <c r="C9" s="62" t="s">
        <v>40</v>
      </c>
      <c r="D9" s="58">
        <f>'収支計画(荒木田)'!H32</f>
        <v>0</v>
      </c>
      <c r="E9" s="49">
        <f t="shared" ref="E9" si="1">D9</f>
        <v>0</v>
      </c>
      <c r="F9" s="46"/>
      <c r="G9" s="49">
        <v>0</v>
      </c>
      <c r="H9" s="46"/>
    </row>
    <row r="10" spans="1:9" ht="21.95" customHeight="1">
      <c r="A10" s="11"/>
      <c r="B10" s="15"/>
      <c r="C10" s="27" t="s">
        <v>41</v>
      </c>
      <c r="D10" s="28">
        <f>SUM(D8:D9)</f>
        <v>0</v>
      </c>
      <c r="E10" s="29">
        <f>SUM(E8:E9)</f>
        <v>0</v>
      </c>
      <c r="F10" s="30">
        <f>SUM(F8:F9)</f>
        <v>0</v>
      </c>
      <c r="G10" s="29">
        <f>SUM(G8:G9)</f>
        <v>0</v>
      </c>
      <c r="H10" s="30"/>
    </row>
    <row r="11" spans="1:9" ht="21.95" customHeight="1">
      <c r="A11" s="11"/>
      <c r="B11" s="14" t="s">
        <v>42</v>
      </c>
      <c r="C11" s="16" t="s">
        <v>43</v>
      </c>
      <c r="D11" s="58">
        <f>'収支計画(荒木田)'!H40</f>
        <v>1278632</v>
      </c>
      <c r="E11" s="49"/>
      <c r="F11" s="46">
        <f>D11</f>
        <v>1278632</v>
      </c>
      <c r="G11" s="49">
        <f>ROUND(F11*10/110,0)</f>
        <v>116239</v>
      </c>
      <c r="H11" s="46"/>
    </row>
    <row r="12" spans="1:9" ht="21.95" customHeight="1">
      <c r="A12" s="11"/>
      <c r="B12" s="12" t="s">
        <v>44</v>
      </c>
      <c r="C12" s="17" t="s">
        <v>67</v>
      </c>
      <c r="D12" s="57">
        <f>'収支計画(荒木田)'!H25</f>
        <v>4372627</v>
      </c>
      <c r="E12" s="47"/>
      <c r="F12" s="48">
        <f t="shared" ref="F12:F21" si="2">D12</f>
        <v>4372627</v>
      </c>
      <c r="G12" s="47">
        <f t="shared" ref="G12:G21" si="3">ROUND(F12*10/110,0)</f>
        <v>397512</v>
      </c>
      <c r="H12" s="48"/>
    </row>
    <row r="13" spans="1:9" ht="21.95" customHeight="1">
      <c r="A13" s="11"/>
      <c r="B13" s="12"/>
      <c r="C13" s="16" t="s">
        <v>45</v>
      </c>
      <c r="D13" s="58">
        <f>'収支計画(荒木田)'!H7</f>
        <v>0</v>
      </c>
      <c r="E13" s="49"/>
      <c r="F13" s="46">
        <f t="shared" si="2"/>
        <v>0</v>
      </c>
      <c r="G13" s="49">
        <f t="shared" si="3"/>
        <v>0</v>
      </c>
      <c r="H13" s="46"/>
    </row>
    <row r="14" spans="1:9" ht="21.95" customHeight="1">
      <c r="A14" s="11"/>
      <c r="B14" s="18"/>
      <c r="C14" s="19" t="s">
        <v>46</v>
      </c>
      <c r="D14" s="58">
        <f>'収支計画(荒木田)'!H8</f>
        <v>0</v>
      </c>
      <c r="E14" s="49"/>
      <c r="F14" s="46">
        <f t="shared" si="2"/>
        <v>0</v>
      </c>
      <c r="G14" s="49">
        <f>ROUND(F14*10/110,0)</f>
        <v>0</v>
      </c>
      <c r="H14" s="52"/>
    </row>
    <row r="15" spans="1:9" ht="21.95" customHeight="1">
      <c r="A15" s="11"/>
      <c r="B15" s="18"/>
      <c r="C15" s="19" t="s">
        <v>47</v>
      </c>
      <c r="D15" s="58">
        <f>'収支計画(荒木田)'!H9</f>
        <v>0</v>
      </c>
      <c r="E15" s="49"/>
      <c r="F15" s="46">
        <f t="shared" si="2"/>
        <v>0</v>
      </c>
      <c r="G15" s="49">
        <f t="shared" si="3"/>
        <v>0</v>
      </c>
      <c r="H15" s="52"/>
    </row>
    <row r="16" spans="1:9" ht="21.95" customHeight="1">
      <c r="A16" s="11"/>
      <c r="B16" s="18"/>
      <c r="C16" s="16" t="s">
        <v>48</v>
      </c>
      <c r="D16" s="58">
        <f>'収支計画(荒木田)'!H10</f>
        <v>0</v>
      </c>
      <c r="E16" s="49"/>
      <c r="F16" s="46">
        <f t="shared" si="2"/>
        <v>0</v>
      </c>
      <c r="G16" s="49">
        <f t="shared" si="3"/>
        <v>0</v>
      </c>
      <c r="H16" s="46"/>
    </row>
    <row r="17" spans="1:8" ht="21.95" customHeight="1">
      <c r="A17" s="11"/>
      <c r="B17" s="18"/>
      <c r="C17" s="16" t="s">
        <v>49</v>
      </c>
      <c r="D17" s="58">
        <f>'収支計画(荒木田)'!H11</f>
        <v>0</v>
      </c>
      <c r="E17" s="49"/>
      <c r="F17" s="46">
        <f t="shared" si="2"/>
        <v>0</v>
      </c>
      <c r="G17" s="49">
        <f t="shared" si="3"/>
        <v>0</v>
      </c>
      <c r="H17" s="52"/>
    </row>
    <row r="18" spans="1:8" ht="21.95" customHeight="1">
      <c r="A18" s="11"/>
      <c r="B18" s="18"/>
      <c r="C18" s="60" t="s">
        <v>60</v>
      </c>
      <c r="D18" s="7"/>
      <c r="E18" s="49"/>
      <c r="F18" s="46">
        <f>D18</f>
        <v>0</v>
      </c>
      <c r="G18" s="49">
        <f t="shared" si="3"/>
        <v>0</v>
      </c>
      <c r="H18" s="52"/>
    </row>
    <row r="19" spans="1:8" ht="21.95" customHeight="1">
      <c r="A19" s="11"/>
      <c r="B19" s="18"/>
      <c r="C19" s="60" t="s">
        <v>61</v>
      </c>
      <c r="D19" s="7"/>
      <c r="E19" s="49">
        <f>D19</f>
        <v>0</v>
      </c>
      <c r="F19" s="46"/>
      <c r="G19" s="49">
        <v>0</v>
      </c>
      <c r="H19" s="52"/>
    </row>
    <row r="20" spans="1:8" ht="21.95" customHeight="1">
      <c r="A20" s="11"/>
      <c r="B20" s="18"/>
      <c r="C20" s="19" t="s">
        <v>50</v>
      </c>
      <c r="D20" s="58">
        <f>'収支計画(荒木田)'!H14</f>
        <v>0</v>
      </c>
      <c r="E20" s="49"/>
      <c r="F20" s="46">
        <f>+D20</f>
        <v>0</v>
      </c>
      <c r="G20" s="49">
        <f t="shared" si="3"/>
        <v>0</v>
      </c>
      <c r="H20" s="46"/>
    </row>
    <row r="21" spans="1:8" ht="21.95" customHeight="1" thickBot="1">
      <c r="A21" s="11"/>
      <c r="B21" s="20"/>
      <c r="C21" s="21" t="s">
        <v>16</v>
      </c>
      <c r="D21" s="59">
        <f>'収支計画(荒木田)'!H16</f>
        <v>0</v>
      </c>
      <c r="E21" s="50"/>
      <c r="F21" s="51">
        <f t="shared" si="2"/>
        <v>0</v>
      </c>
      <c r="G21" s="50">
        <f t="shared" si="3"/>
        <v>0</v>
      </c>
      <c r="H21" s="53"/>
    </row>
    <row r="22" spans="1:8" ht="21.95" customHeight="1" thickTop="1">
      <c r="A22" s="11"/>
      <c r="B22" s="135" t="s">
        <v>51</v>
      </c>
      <c r="C22" s="136"/>
      <c r="D22" s="141" t="s">
        <v>54</v>
      </c>
      <c r="E22" s="142"/>
      <c r="F22" s="143"/>
      <c r="G22" s="31">
        <f>SUM(G10:G21)</f>
        <v>513751</v>
      </c>
      <c r="H22" s="32" t="s">
        <v>52</v>
      </c>
    </row>
    <row r="23" spans="1:8" ht="21.95" customHeight="1">
      <c r="A23" s="11"/>
      <c r="B23" s="137" t="s">
        <v>53</v>
      </c>
      <c r="C23" s="138"/>
      <c r="D23" s="33">
        <f>G31</f>
        <v>-513751</v>
      </c>
      <c r="E23" s="34" t="s">
        <v>54</v>
      </c>
      <c r="F23" s="35" t="s">
        <v>54</v>
      </c>
      <c r="G23" s="34" t="s">
        <v>54</v>
      </c>
      <c r="H23" s="36" t="s">
        <v>55</v>
      </c>
    </row>
    <row r="24" spans="1:8" ht="21.95" customHeight="1">
      <c r="A24" s="11"/>
      <c r="B24" s="137" t="s">
        <v>56</v>
      </c>
      <c r="C24" s="138"/>
      <c r="D24" s="33">
        <f>SUM(D12:D23)</f>
        <v>3858876</v>
      </c>
      <c r="E24" s="34" t="s">
        <v>54</v>
      </c>
      <c r="F24" s="35" t="s">
        <v>54</v>
      </c>
      <c r="G24" s="34" t="s">
        <v>54</v>
      </c>
      <c r="H24" s="36"/>
    </row>
    <row r="25" spans="1:8" ht="21.95" customHeight="1" thickBot="1">
      <c r="A25" s="22"/>
      <c r="B25" s="139" t="s">
        <v>57</v>
      </c>
      <c r="C25" s="140"/>
      <c r="D25" s="28">
        <f>ROUND(D10+D11+D24,0)</f>
        <v>5137508</v>
      </c>
      <c r="E25" s="37" t="s">
        <v>54</v>
      </c>
      <c r="F25" s="38" t="s">
        <v>54</v>
      </c>
      <c r="G25" s="37" t="s">
        <v>54</v>
      </c>
      <c r="H25" s="30"/>
    </row>
    <row r="26" spans="1:8" ht="21.95" customHeight="1" thickTop="1">
      <c r="A26" s="126" t="s">
        <v>17</v>
      </c>
      <c r="B26" s="126"/>
      <c r="C26" s="126"/>
      <c r="D26" s="39">
        <f>D7-D25</f>
        <v>-5137508</v>
      </c>
      <c r="E26" s="40" t="s">
        <v>54</v>
      </c>
      <c r="F26" s="41" t="s">
        <v>54</v>
      </c>
      <c r="G26" s="40" t="s">
        <v>54</v>
      </c>
      <c r="H26" s="42"/>
    </row>
    <row r="27" spans="1:8" ht="21.95" customHeight="1">
      <c r="D27" s="1">
        <f>D25+D26</f>
        <v>0</v>
      </c>
    </row>
    <row r="29" spans="1:8" ht="21.95" customHeight="1">
      <c r="F29" s="54" t="s">
        <v>34</v>
      </c>
      <c r="G29" s="54">
        <f>H7</f>
        <v>0</v>
      </c>
      <c r="H29" s="1" t="s">
        <v>37</v>
      </c>
    </row>
    <row r="30" spans="1:8" ht="21.95" customHeight="1" thickBot="1">
      <c r="F30" s="54" t="s">
        <v>33</v>
      </c>
      <c r="G30" s="54">
        <f>G22</f>
        <v>513751</v>
      </c>
      <c r="H30" s="1" t="s">
        <v>52</v>
      </c>
    </row>
    <row r="31" spans="1:8" ht="21.95" customHeight="1" thickBot="1">
      <c r="C31" s="23"/>
      <c r="F31" s="55" t="s">
        <v>53</v>
      </c>
      <c r="G31" s="56">
        <f>G29-G30</f>
        <v>-513751</v>
      </c>
      <c r="H31" s="1" t="s">
        <v>58</v>
      </c>
    </row>
  </sheetData>
  <mergeCells count="13">
    <mergeCell ref="A26:C26"/>
    <mergeCell ref="B7:C7"/>
    <mergeCell ref="B22:C22"/>
    <mergeCell ref="D22:F22"/>
    <mergeCell ref="B23:C23"/>
    <mergeCell ref="B24:C24"/>
    <mergeCell ref="B25:C25"/>
    <mergeCell ref="B6:C6"/>
    <mergeCell ref="A3:C4"/>
    <mergeCell ref="D3:D4"/>
    <mergeCell ref="E3:F3"/>
    <mergeCell ref="G3:H3"/>
    <mergeCell ref="B5:C5"/>
  </mergeCells>
  <phoneticPr fontId="2"/>
  <pageMargins left="0.70866141732283472" right="0.51181102362204722" top="0.74803149606299213" bottom="0.74803149606299213" header="0.31496062992125984" footer="0.31496062992125984"/>
  <pageSetup paperSize="9" scale="9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31"/>
  <sheetViews>
    <sheetView view="pageBreakPreview" zoomScale="75" zoomScaleNormal="100" zoomScaleSheetLayoutView="75" workbookViewId="0">
      <selection activeCell="C2" sqref="C2"/>
    </sheetView>
  </sheetViews>
  <sheetFormatPr defaultColWidth="8.875" defaultRowHeight="21.95" customHeight="1"/>
  <cols>
    <col min="1" max="1" width="5.75" style="1" customWidth="1"/>
    <col min="2" max="2" width="12.375" style="1" customWidth="1"/>
    <col min="3" max="3" width="17.125" style="1" customWidth="1"/>
    <col min="4" max="8" width="10.625" style="1" customWidth="1"/>
    <col min="9" max="9" width="3.25" style="1" customWidth="1"/>
    <col min="10" max="16384" width="8.875" style="1"/>
  </cols>
  <sheetData>
    <row r="1" spans="1:9" ht="21.95" customHeight="1">
      <c r="A1" s="63" t="s">
        <v>26</v>
      </c>
      <c r="B1" s="54"/>
      <c r="C1" s="64" t="s">
        <v>87</v>
      </c>
    </row>
    <row r="3" spans="1:9" ht="21.95" customHeight="1">
      <c r="A3" s="127" t="s">
        <v>27</v>
      </c>
      <c r="B3" s="127"/>
      <c r="C3" s="127"/>
      <c r="D3" s="127" t="s">
        <v>28</v>
      </c>
      <c r="E3" s="128" t="s">
        <v>29</v>
      </c>
      <c r="F3" s="128"/>
      <c r="G3" s="128" t="s">
        <v>30</v>
      </c>
      <c r="H3" s="128"/>
    </row>
    <row r="4" spans="1:9" ht="21.95" customHeight="1">
      <c r="A4" s="127"/>
      <c r="B4" s="127"/>
      <c r="C4" s="127"/>
      <c r="D4" s="127"/>
      <c r="E4" s="2" t="s">
        <v>31</v>
      </c>
      <c r="F4" s="3" t="s">
        <v>32</v>
      </c>
      <c r="G4" s="2" t="s">
        <v>33</v>
      </c>
      <c r="H4" s="3" t="s">
        <v>34</v>
      </c>
    </row>
    <row r="5" spans="1:9" ht="21.95" customHeight="1">
      <c r="A5" s="65" t="s">
        <v>4</v>
      </c>
      <c r="B5" s="129" t="s">
        <v>1</v>
      </c>
      <c r="C5" s="130"/>
      <c r="D5" s="5"/>
      <c r="E5" s="43"/>
      <c r="F5" s="44">
        <f>D5</f>
        <v>0</v>
      </c>
      <c r="G5" s="43"/>
      <c r="H5" s="44">
        <f>ROUND(F5*10/110,0)</f>
        <v>0</v>
      </c>
    </row>
    <row r="6" spans="1:9" ht="21.95" customHeight="1">
      <c r="A6" s="6"/>
      <c r="B6" s="131" t="s">
        <v>35</v>
      </c>
      <c r="C6" s="132"/>
      <c r="D6" s="58">
        <f>'収支計画(荒木田)'!I5</f>
        <v>0</v>
      </c>
      <c r="E6" s="45"/>
      <c r="F6" s="46">
        <f t="shared" ref="F6:F7" si="0">D6</f>
        <v>0</v>
      </c>
      <c r="G6" s="45"/>
      <c r="H6" s="46">
        <f>ROUND(F6*10/110,0)</f>
        <v>0</v>
      </c>
    </row>
    <row r="7" spans="1:9" ht="21.95" customHeight="1">
      <c r="A7" s="8"/>
      <c r="B7" s="133" t="s">
        <v>36</v>
      </c>
      <c r="C7" s="134"/>
      <c r="D7" s="24">
        <f>SUM(D5:D6)</f>
        <v>0</v>
      </c>
      <c r="E7" s="25"/>
      <c r="F7" s="26">
        <f t="shared" si="0"/>
        <v>0</v>
      </c>
      <c r="G7" s="25"/>
      <c r="H7" s="26">
        <f>SUM(H5:H6)</f>
        <v>0</v>
      </c>
      <c r="I7" s="1" t="s">
        <v>37</v>
      </c>
    </row>
    <row r="8" spans="1:9" ht="21.95" customHeight="1">
      <c r="A8" s="6" t="s">
        <v>7</v>
      </c>
      <c r="B8" s="9" t="s">
        <v>38</v>
      </c>
      <c r="C8" s="10" t="s">
        <v>39</v>
      </c>
      <c r="D8" s="57">
        <f>'収支計画(荒木田)'!I31</f>
        <v>0</v>
      </c>
      <c r="E8" s="47">
        <f>D8</f>
        <v>0</v>
      </c>
      <c r="F8" s="48"/>
      <c r="G8" s="47">
        <v>0</v>
      </c>
      <c r="H8" s="48"/>
    </row>
    <row r="9" spans="1:9" ht="21.95" customHeight="1">
      <c r="A9" s="11"/>
      <c r="B9" s="12"/>
      <c r="C9" s="66" t="s">
        <v>40</v>
      </c>
      <c r="D9" s="58">
        <f>'収支計画(荒木田)'!I32</f>
        <v>0</v>
      </c>
      <c r="E9" s="49">
        <f t="shared" ref="E9" si="1">D9</f>
        <v>0</v>
      </c>
      <c r="F9" s="46"/>
      <c r="G9" s="49">
        <v>0</v>
      </c>
      <c r="H9" s="46"/>
    </row>
    <row r="10" spans="1:9" ht="21.95" customHeight="1">
      <c r="A10" s="11"/>
      <c r="B10" s="15"/>
      <c r="C10" s="27" t="s">
        <v>41</v>
      </c>
      <c r="D10" s="28">
        <f>SUM(D8:D9)</f>
        <v>0</v>
      </c>
      <c r="E10" s="29">
        <f>SUM(E8:E9)</f>
        <v>0</v>
      </c>
      <c r="F10" s="30">
        <f>SUM(F8:F9)</f>
        <v>0</v>
      </c>
      <c r="G10" s="29">
        <f>SUM(G8:G9)</f>
        <v>0</v>
      </c>
      <c r="H10" s="30"/>
    </row>
    <row r="11" spans="1:9" ht="21.95" customHeight="1">
      <c r="A11" s="11"/>
      <c r="B11" s="14" t="s">
        <v>42</v>
      </c>
      <c r="C11" s="16" t="s">
        <v>43</v>
      </c>
      <c r="D11" s="58">
        <f>'収支計画(荒木田)'!I40</f>
        <v>1278632</v>
      </c>
      <c r="E11" s="49"/>
      <c r="F11" s="46">
        <f>D11</f>
        <v>1278632</v>
      </c>
      <c r="G11" s="49">
        <f>ROUND(F11*10/110,0)</f>
        <v>116239</v>
      </c>
      <c r="H11" s="46"/>
    </row>
    <row r="12" spans="1:9" ht="21.95" customHeight="1">
      <c r="A12" s="11"/>
      <c r="B12" s="12" t="s">
        <v>44</v>
      </c>
      <c r="C12" s="17" t="s">
        <v>67</v>
      </c>
      <c r="D12" s="57">
        <f>'収支計画(荒木田)'!I25</f>
        <v>4372627</v>
      </c>
      <c r="E12" s="47"/>
      <c r="F12" s="48">
        <f t="shared" ref="F12:F21" si="2">D12</f>
        <v>4372627</v>
      </c>
      <c r="G12" s="47">
        <f t="shared" ref="G12:G21" si="3">ROUND(F12*10/110,0)</f>
        <v>397512</v>
      </c>
      <c r="H12" s="48"/>
    </row>
    <row r="13" spans="1:9" ht="21.95" customHeight="1">
      <c r="A13" s="11"/>
      <c r="B13" s="12"/>
      <c r="C13" s="16" t="s">
        <v>45</v>
      </c>
      <c r="D13" s="58">
        <f>'収支計画(荒木田)'!I7</f>
        <v>0</v>
      </c>
      <c r="E13" s="49"/>
      <c r="F13" s="46">
        <f t="shared" si="2"/>
        <v>0</v>
      </c>
      <c r="G13" s="49">
        <f t="shared" si="3"/>
        <v>0</v>
      </c>
      <c r="H13" s="46"/>
    </row>
    <row r="14" spans="1:9" ht="21.95" customHeight="1">
      <c r="A14" s="11"/>
      <c r="B14" s="18"/>
      <c r="C14" s="19" t="s">
        <v>46</v>
      </c>
      <c r="D14" s="58">
        <f>'収支計画(荒木田)'!I8</f>
        <v>0</v>
      </c>
      <c r="E14" s="49"/>
      <c r="F14" s="46">
        <f t="shared" si="2"/>
        <v>0</v>
      </c>
      <c r="G14" s="49">
        <f>ROUND(F14*10/110,0)</f>
        <v>0</v>
      </c>
      <c r="H14" s="52"/>
    </row>
    <row r="15" spans="1:9" ht="21.95" customHeight="1">
      <c r="A15" s="11"/>
      <c r="B15" s="18"/>
      <c r="C15" s="19" t="s">
        <v>47</v>
      </c>
      <c r="D15" s="58">
        <f>'収支計画(荒木田)'!I9</f>
        <v>0</v>
      </c>
      <c r="E15" s="49"/>
      <c r="F15" s="46">
        <f t="shared" si="2"/>
        <v>0</v>
      </c>
      <c r="G15" s="49">
        <f t="shared" si="3"/>
        <v>0</v>
      </c>
      <c r="H15" s="52"/>
    </row>
    <row r="16" spans="1:9" ht="21.95" customHeight="1">
      <c r="A16" s="11"/>
      <c r="B16" s="18"/>
      <c r="C16" s="16" t="s">
        <v>48</v>
      </c>
      <c r="D16" s="58">
        <f>'収支計画(荒木田)'!I10</f>
        <v>0</v>
      </c>
      <c r="E16" s="49"/>
      <c r="F16" s="46">
        <f t="shared" si="2"/>
        <v>0</v>
      </c>
      <c r="G16" s="49">
        <f t="shared" si="3"/>
        <v>0</v>
      </c>
      <c r="H16" s="46"/>
    </row>
    <row r="17" spans="1:8" ht="21.95" customHeight="1">
      <c r="A17" s="11"/>
      <c r="B17" s="18"/>
      <c r="C17" s="16" t="s">
        <v>49</v>
      </c>
      <c r="D17" s="58">
        <f>'収支計画(荒木田)'!I11</f>
        <v>0</v>
      </c>
      <c r="E17" s="49"/>
      <c r="F17" s="46">
        <f t="shared" si="2"/>
        <v>0</v>
      </c>
      <c r="G17" s="49">
        <f t="shared" si="3"/>
        <v>0</v>
      </c>
      <c r="H17" s="52"/>
    </row>
    <row r="18" spans="1:8" ht="21.95" customHeight="1">
      <c r="A18" s="11"/>
      <c r="B18" s="18"/>
      <c r="C18" s="60" t="s">
        <v>60</v>
      </c>
      <c r="D18" s="7"/>
      <c r="E18" s="49"/>
      <c r="F18" s="46">
        <f>D18</f>
        <v>0</v>
      </c>
      <c r="G18" s="49">
        <f t="shared" si="3"/>
        <v>0</v>
      </c>
      <c r="H18" s="52"/>
    </row>
    <row r="19" spans="1:8" ht="21.95" customHeight="1">
      <c r="A19" s="11"/>
      <c r="B19" s="18"/>
      <c r="C19" s="60" t="s">
        <v>61</v>
      </c>
      <c r="D19" s="7"/>
      <c r="E19" s="49">
        <f>D19</f>
        <v>0</v>
      </c>
      <c r="F19" s="46"/>
      <c r="G19" s="49">
        <v>0</v>
      </c>
      <c r="H19" s="52"/>
    </row>
    <row r="20" spans="1:8" ht="21.95" customHeight="1">
      <c r="A20" s="11"/>
      <c r="B20" s="18"/>
      <c r="C20" s="19" t="s">
        <v>50</v>
      </c>
      <c r="D20" s="58">
        <f>'収支計画(荒木田)'!I14</f>
        <v>0</v>
      </c>
      <c r="E20" s="49"/>
      <c r="F20" s="46">
        <f>+D20</f>
        <v>0</v>
      </c>
      <c r="G20" s="49">
        <f t="shared" si="3"/>
        <v>0</v>
      </c>
      <c r="H20" s="46"/>
    </row>
    <row r="21" spans="1:8" ht="21.95" customHeight="1" thickBot="1">
      <c r="A21" s="11"/>
      <c r="B21" s="20"/>
      <c r="C21" s="21" t="s">
        <v>16</v>
      </c>
      <c r="D21" s="59">
        <f>'収支計画(荒木田)'!I16</f>
        <v>0</v>
      </c>
      <c r="E21" s="50"/>
      <c r="F21" s="51">
        <f t="shared" si="2"/>
        <v>0</v>
      </c>
      <c r="G21" s="50">
        <f t="shared" si="3"/>
        <v>0</v>
      </c>
      <c r="H21" s="53"/>
    </row>
    <row r="22" spans="1:8" ht="21.95" customHeight="1" thickTop="1">
      <c r="A22" s="11"/>
      <c r="B22" s="135" t="s">
        <v>51</v>
      </c>
      <c r="C22" s="136"/>
      <c r="D22" s="141" t="s">
        <v>54</v>
      </c>
      <c r="E22" s="142"/>
      <c r="F22" s="143"/>
      <c r="G22" s="31">
        <f>SUM(G10:G21)</f>
        <v>513751</v>
      </c>
      <c r="H22" s="32" t="s">
        <v>52</v>
      </c>
    </row>
    <row r="23" spans="1:8" ht="21.95" customHeight="1">
      <c r="A23" s="11"/>
      <c r="B23" s="137" t="s">
        <v>53</v>
      </c>
      <c r="C23" s="138"/>
      <c r="D23" s="33">
        <f>G31</f>
        <v>-513751</v>
      </c>
      <c r="E23" s="34" t="s">
        <v>54</v>
      </c>
      <c r="F23" s="35" t="s">
        <v>54</v>
      </c>
      <c r="G23" s="34" t="s">
        <v>54</v>
      </c>
      <c r="H23" s="36" t="s">
        <v>55</v>
      </c>
    </row>
    <row r="24" spans="1:8" ht="21.95" customHeight="1">
      <c r="A24" s="11"/>
      <c r="B24" s="137" t="s">
        <v>56</v>
      </c>
      <c r="C24" s="138"/>
      <c r="D24" s="33">
        <f>SUM(D12:D23)</f>
        <v>3858876</v>
      </c>
      <c r="E24" s="34" t="s">
        <v>54</v>
      </c>
      <c r="F24" s="35" t="s">
        <v>54</v>
      </c>
      <c r="G24" s="34" t="s">
        <v>54</v>
      </c>
      <c r="H24" s="36"/>
    </row>
    <row r="25" spans="1:8" ht="21.95" customHeight="1" thickBot="1">
      <c r="A25" s="22"/>
      <c r="B25" s="139" t="s">
        <v>57</v>
      </c>
      <c r="C25" s="140"/>
      <c r="D25" s="28">
        <f>ROUND(D10+D11+D24,0)</f>
        <v>5137508</v>
      </c>
      <c r="E25" s="37" t="s">
        <v>54</v>
      </c>
      <c r="F25" s="38" t="s">
        <v>54</v>
      </c>
      <c r="G25" s="37" t="s">
        <v>54</v>
      </c>
      <c r="H25" s="30"/>
    </row>
    <row r="26" spans="1:8" ht="21.95" customHeight="1" thickTop="1">
      <c r="A26" s="126" t="s">
        <v>17</v>
      </c>
      <c r="B26" s="126"/>
      <c r="C26" s="126"/>
      <c r="D26" s="39">
        <f>D7-D25</f>
        <v>-5137508</v>
      </c>
      <c r="E26" s="40" t="s">
        <v>54</v>
      </c>
      <c r="F26" s="41" t="s">
        <v>54</v>
      </c>
      <c r="G26" s="40" t="s">
        <v>54</v>
      </c>
      <c r="H26" s="42"/>
    </row>
    <row r="27" spans="1:8" ht="21.95" customHeight="1">
      <c r="D27" s="1">
        <f>D25+D26</f>
        <v>0</v>
      </c>
    </row>
    <row r="29" spans="1:8" ht="21.95" customHeight="1">
      <c r="F29" s="54" t="s">
        <v>34</v>
      </c>
      <c r="G29" s="54">
        <f>H7</f>
        <v>0</v>
      </c>
      <c r="H29" s="1" t="s">
        <v>37</v>
      </c>
    </row>
    <row r="30" spans="1:8" ht="21.95" customHeight="1" thickBot="1">
      <c r="F30" s="54" t="s">
        <v>33</v>
      </c>
      <c r="G30" s="54">
        <f>G22</f>
        <v>513751</v>
      </c>
      <c r="H30" s="1" t="s">
        <v>52</v>
      </c>
    </row>
    <row r="31" spans="1:8" ht="21.95" customHeight="1" thickBot="1">
      <c r="C31" s="23"/>
      <c r="F31" s="55" t="s">
        <v>53</v>
      </c>
      <c r="G31" s="56">
        <f>G29-G30</f>
        <v>-513751</v>
      </c>
      <c r="H31" s="1" t="s">
        <v>58</v>
      </c>
    </row>
  </sheetData>
  <mergeCells count="13">
    <mergeCell ref="A26:C26"/>
    <mergeCell ref="B7:C7"/>
    <mergeCell ref="B22:C22"/>
    <mergeCell ref="D22:F22"/>
    <mergeCell ref="B23:C23"/>
    <mergeCell ref="B24:C24"/>
    <mergeCell ref="B25:C25"/>
    <mergeCell ref="B6:C6"/>
    <mergeCell ref="A3:C4"/>
    <mergeCell ref="D3:D4"/>
    <mergeCell ref="E3:F3"/>
    <mergeCell ref="G3:H3"/>
    <mergeCell ref="B5:C5"/>
  </mergeCells>
  <phoneticPr fontId="2"/>
  <pageMargins left="0.70866141732283472" right="0.51181102362204722" top="0.74803149606299213" bottom="0.74803149606299213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入力方法</vt:lpstr>
      <vt:lpstr>収支計画(荒木田)</vt:lpstr>
      <vt:lpstr>R8未払消費税計算書</vt:lpstr>
      <vt:lpstr>R9未払消費税計算書</vt:lpstr>
      <vt:lpstr>R10未払消費税計算書</vt:lpstr>
      <vt:lpstr>R11未払消費税計算書</vt:lpstr>
      <vt:lpstr>R12未払消費税計算書</vt:lpstr>
      <vt:lpstr>'R10未払消費税計算書'!Print_Area</vt:lpstr>
      <vt:lpstr>'R11未払消費税計算書'!Print_Area</vt:lpstr>
      <vt:lpstr>'R12未払消費税計算書'!Print_Area</vt:lpstr>
      <vt:lpstr>'R8未払消費税計算書'!Print_Area</vt:lpstr>
      <vt:lpstr>'R9未払消費税計算書'!Print_Area</vt:lpstr>
      <vt:lpstr>'収支計画(荒木田)'!Print_Area</vt:lpstr>
      <vt:lpstr>経費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安部 竜介</dc:creator>
  <cp:lastModifiedBy>横山 公一</cp:lastModifiedBy>
  <cp:lastPrinted>2025-04-11T02:21:06Z</cp:lastPrinted>
  <dcterms:created xsi:type="dcterms:W3CDTF">2021-09-10T07:34:39Z</dcterms:created>
  <dcterms:modified xsi:type="dcterms:W3CDTF">2025-04-11T02:21:11Z</dcterms:modified>
</cp:coreProperties>
</file>